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895" yWindow="-165" windowWidth="11580" windowHeight="9120"/>
  </bookViews>
  <sheets>
    <sheet name="Cálculo de relaciones finales" sheetId="1" r:id="rId1"/>
  </sheets>
  <definedNames>
    <definedName name="_1Excel_BuiltIn_Print_Area_1_1">#REF!</definedName>
  </definedNames>
  <calcPr calcId="145621"/>
</workbook>
</file>

<file path=xl/calcChain.xml><?xml version="1.0" encoding="utf-8"?>
<calcChain xmlns="http://schemas.openxmlformats.org/spreadsheetml/2006/main">
  <c r="C20" i="1" l="1"/>
  <c r="G16" i="1" l="1"/>
  <c r="B4" i="1"/>
  <c r="C14" i="1"/>
  <c r="C15" i="1"/>
  <c r="G15" i="1" l="1"/>
  <c r="B23" i="1" s="1"/>
  <c r="G18" i="1"/>
  <c r="E45" i="1" s="1"/>
  <c r="G17" i="1"/>
  <c r="D48" i="1" s="1"/>
  <c r="G20" i="1"/>
  <c r="G38" i="1" s="1"/>
  <c r="G19" i="1"/>
  <c r="F39" i="1" s="1"/>
  <c r="C48" i="1"/>
  <c r="C32" i="1"/>
  <c r="C29" i="1"/>
  <c r="C39" i="1"/>
  <c r="D42" i="1"/>
  <c r="C44" i="1"/>
  <c r="E39" i="1"/>
  <c r="D27" i="1"/>
  <c r="C26" i="1"/>
  <c r="C36" i="1"/>
  <c r="G48" i="1"/>
  <c r="G28" i="1"/>
  <c r="G33" i="1"/>
  <c r="G26" i="1"/>
  <c r="G46" i="1"/>
  <c r="G47" i="1"/>
  <c r="B26" i="1"/>
  <c r="B40" i="1"/>
  <c r="E41" i="1"/>
  <c r="E29" i="1" l="1"/>
  <c r="E43" i="1"/>
  <c r="E46" i="1"/>
  <c r="E37" i="1"/>
  <c r="B30" i="1"/>
  <c r="E44" i="1"/>
  <c r="E23" i="1"/>
  <c r="E30" i="1"/>
  <c r="E48" i="1"/>
  <c r="E32" i="1"/>
  <c r="B32" i="1"/>
  <c r="E38" i="1"/>
  <c r="E35" i="1"/>
  <c r="E49" i="1"/>
  <c r="E31" i="1"/>
  <c r="B35" i="1"/>
  <c r="E40" i="1"/>
  <c r="B38" i="1"/>
  <c r="B36" i="1"/>
  <c r="E33" i="1"/>
  <c r="E42" i="1"/>
  <c r="E25" i="1"/>
  <c r="E24" i="1"/>
  <c r="B31" i="1"/>
  <c r="B45" i="1"/>
  <c r="E34" i="1"/>
  <c r="E47" i="1"/>
  <c r="E28" i="1"/>
  <c r="E36" i="1"/>
  <c r="B48" i="1"/>
  <c r="B29" i="1"/>
  <c r="B39" i="1"/>
  <c r="G37" i="1"/>
  <c r="G42" i="1"/>
  <c r="G24" i="1"/>
  <c r="B27" i="1"/>
  <c r="B41" i="1"/>
  <c r="B47" i="1"/>
  <c r="B28" i="1"/>
  <c r="G49" i="1"/>
  <c r="G44" i="1"/>
  <c r="G43" i="1"/>
  <c r="B46" i="1"/>
  <c r="B33" i="1"/>
  <c r="F31" i="1"/>
  <c r="G40" i="1"/>
  <c r="G31" i="1"/>
  <c r="G36" i="1"/>
  <c r="G23" i="1"/>
  <c r="G39" i="1"/>
  <c r="G32" i="1"/>
  <c r="G25" i="1"/>
  <c r="G29" i="1"/>
  <c r="G35" i="1"/>
  <c r="G27" i="1"/>
  <c r="G41" i="1"/>
  <c r="G30" i="1"/>
  <c r="G34" i="1"/>
  <c r="G45" i="1"/>
  <c r="D44" i="1"/>
  <c r="F23" i="1"/>
  <c r="F46" i="1"/>
  <c r="D33" i="1"/>
  <c r="D46" i="1"/>
  <c r="F42" i="1"/>
  <c r="D37" i="1"/>
  <c r="D38" i="1"/>
  <c r="D24" i="1"/>
  <c r="D34" i="1"/>
  <c r="F25" i="1"/>
  <c r="D41" i="1"/>
  <c r="D23" i="1"/>
  <c r="F28" i="1"/>
  <c r="D31" i="1"/>
  <c r="D32" i="1"/>
  <c r="D49" i="1"/>
  <c r="B44" i="1"/>
  <c r="B37" i="1"/>
  <c r="D47" i="1"/>
  <c r="D40" i="1"/>
  <c r="B25" i="1"/>
  <c r="D43" i="1"/>
  <c r="B43" i="1"/>
  <c r="F30" i="1"/>
  <c r="D28" i="1"/>
  <c r="D26" i="1"/>
  <c r="D35" i="1"/>
  <c r="B42" i="1"/>
  <c r="B34" i="1"/>
  <c r="D25" i="1"/>
  <c r="B24" i="1"/>
  <c r="B49" i="1"/>
  <c r="F37" i="1"/>
  <c r="F41" i="1"/>
  <c r="F40" i="1"/>
  <c r="F35" i="1"/>
  <c r="F24" i="1"/>
  <c r="F45" i="1"/>
  <c r="F48" i="1"/>
  <c r="C30" i="1"/>
  <c r="C24" i="1"/>
  <c r="C31" i="1"/>
  <c r="C46" i="1"/>
  <c r="C33" i="1"/>
  <c r="F34" i="1"/>
  <c r="F29" i="1"/>
  <c r="F44" i="1"/>
  <c r="F38" i="1"/>
  <c r="F32" i="1"/>
  <c r="C28" i="1"/>
  <c r="C47" i="1"/>
  <c r="C49" i="1"/>
  <c r="F36" i="1"/>
  <c r="F47" i="1"/>
  <c r="F43" i="1"/>
  <c r="F26" i="1"/>
  <c r="F33" i="1"/>
  <c r="F27" i="1"/>
  <c r="F49" i="1"/>
  <c r="C41" i="1"/>
  <c r="C35" i="1"/>
  <c r="C42" i="1"/>
  <c r="E27" i="1"/>
  <c r="E26" i="1"/>
  <c r="D39" i="1"/>
  <c r="D30" i="1"/>
  <c r="D29" i="1"/>
  <c r="D36" i="1"/>
  <c r="D45" i="1"/>
  <c r="C37" i="1"/>
  <c r="C27" i="1"/>
  <c r="C43" i="1"/>
  <c r="C34" i="1"/>
  <c r="C23" i="1"/>
  <c r="C25" i="1"/>
  <c r="C40" i="1"/>
  <c r="C38" i="1"/>
  <c r="C45" i="1"/>
</calcChain>
</file>

<file path=xl/sharedStrings.xml><?xml version="1.0" encoding="utf-8"?>
<sst xmlns="http://schemas.openxmlformats.org/spreadsheetml/2006/main" count="29" uniqueCount="25">
  <si>
    <t>Overall ratios</t>
  </si>
  <si>
    <t>Gear</t>
  </si>
  <si>
    <t>Overall ratio</t>
  </si>
  <si>
    <t>Engine Speed (rev/min)</t>
  </si>
  <si>
    <t xml:space="preserve">Primera </t>
  </si>
  <si>
    <t>Segunda</t>
  </si>
  <si>
    <t>Tercera</t>
  </si>
  <si>
    <t>Cuarta</t>
  </si>
  <si>
    <t>Quinta</t>
  </si>
  <si>
    <t>Sexta</t>
  </si>
  <si>
    <t>Relación final de cambio (corona/piñon)</t>
  </si>
  <si>
    <t>Anchura de rueda</t>
  </si>
  <si>
    <t>Perfil de neumático</t>
  </si>
  <si>
    <t>Llanta</t>
  </si>
  <si>
    <t>Corona</t>
  </si>
  <si>
    <t>Piñon</t>
  </si>
  <si>
    <t>Relación primaria</t>
  </si>
  <si>
    <t>Relaciones de cambio</t>
  </si>
  <si>
    <t>Constantes</t>
  </si>
  <si>
    <t>Radio rodadura</t>
  </si>
  <si>
    <t>Velocidad (km/h) en cada marcha</t>
  </si>
  <si>
    <t>Primera</t>
  </si>
  <si>
    <t xml:space="preserve">Quinta </t>
  </si>
  <si>
    <t>Relación interna de cambio</t>
  </si>
  <si>
    <t>Datos del neumático trasero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</si>
</sst>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9" x14ac:knownFonts="1">
    <font>
      <sz val="10"/>
      <name val="Arial"/>
    </font>
    <font>
      <sz val="10"/>
      <color indexed="10"/>
      <name val="Arial"/>
      <family val="2"/>
    </font>
    <font>
      <sz val="10"/>
      <name val="Arial"/>
      <family val="2"/>
    </font>
    <font>
      <sz val="26"/>
      <name val="Arial Narrow"/>
      <family val="2"/>
    </font>
    <font>
      <b/>
      <sz val="10"/>
      <name val="Arial"/>
      <family val="2"/>
    </font>
    <font>
      <sz val="11"/>
      <color theme="1"/>
      <name val="Calibri"/>
      <family val="2"/>
      <scheme val="minor"/>
    </font>
    <font>
      <sz val="10"/>
      <color rgb="FFFF0000"/>
      <name val="Arial"/>
      <family val="2"/>
    </font>
    <font>
      <sz val="10"/>
      <color theme="1"/>
      <name val="Arial"/>
      <family val="2"/>
    </font>
    <font>
      <sz val="10"/>
      <color theme="0"/>
      <name val="Arial"/>
      <family val="2"/>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theme="1"/>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2" fillId="0" borderId="0"/>
  </cellStyleXfs>
  <cellXfs count="62">
    <xf numFmtId="0" fontId="0" fillId="0" borderId="0" xfId="0"/>
    <xf numFmtId="165"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164" fontId="0" fillId="0" borderId="0" xfId="0" applyNumberFormat="1" applyFill="1" applyBorder="1" applyAlignment="1">
      <alignment horizontal="center"/>
    </xf>
    <xf numFmtId="0" fontId="0" fillId="5" borderId="0" xfId="0" applyFill="1" applyProtection="1"/>
    <xf numFmtId="0" fontId="0" fillId="5" borderId="0" xfId="0" applyFill="1" applyBorder="1" applyProtection="1"/>
    <xf numFmtId="0" fontId="0" fillId="5" borderId="0" xfId="0" applyFill="1" applyBorder="1" applyAlignment="1" applyProtection="1">
      <alignment horizontal="center"/>
    </xf>
    <xf numFmtId="0" fontId="4" fillId="2" borderId="1" xfId="0" applyFont="1" applyFill="1" applyBorder="1" applyProtection="1"/>
    <xf numFmtId="0" fontId="0" fillId="2" borderId="2" xfId="0" applyFill="1" applyBorder="1" applyProtection="1"/>
    <xf numFmtId="0" fontId="2" fillId="5" borderId="0" xfId="0" applyFont="1" applyFill="1" applyProtection="1"/>
    <xf numFmtId="0" fontId="6" fillId="3" borderId="3" xfId="0" applyFont="1" applyFill="1" applyBorder="1" applyProtection="1"/>
    <xf numFmtId="164" fontId="0" fillId="5" borderId="0" xfId="0" applyNumberFormat="1" applyFill="1" applyBorder="1" applyAlignment="1" applyProtection="1">
      <alignment horizontal="center"/>
    </xf>
    <xf numFmtId="0" fontId="2" fillId="3" borderId="4" xfId="0" applyFont="1" applyFill="1" applyBorder="1" applyProtection="1"/>
    <xf numFmtId="164" fontId="0" fillId="3" borderId="5" xfId="0" applyNumberFormat="1" applyFill="1" applyBorder="1" applyAlignment="1" applyProtection="1">
      <alignment horizontal="center"/>
    </xf>
    <xf numFmtId="0" fontId="4" fillId="2" borderId="6" xfId="0" applyFont="1" applyFill="1" applyBorder="1" applyProtection="1"/>
    <xf numFmtId="0" fontId="0" fillId="2" borderId="7" xfId="0" applyFill="1" applyBorder="1" applyProtection="1"/>
    <xf numFmtId="0" fontId="0" fillId="3" borderId="8" xfId="0" applyFill="1" applyBorder="1" applyProtection="1"/>
    <xf numFmtId="0" fontId="0" fillId="3" borderId="9" xfId="0" applyFill="1" applyBorder="1" applyProtection="1"/>
    <xf numFmtId="0" fontId="6" fillId="3" borderId="10" xfId="0" applyFont="1" applyFill="1" applyBorder="1" applyProtection="1"/>
    <xf numFmtId="0" fontId="6" fillId="3" borderId="11" xfId="0" applyFont="1" applyFill="1" applyBorder="1" applyProtection="1"/>
    <xf numFmtId="0" fontId="2" fillId="5" borderId="0" xfId="0" applyFont="1" applyFill="1" applyBorder="1" applyAlignment="1" applyProtection="1">
      <alignment horizontal="center"/>
    </xf>
    <xf numFmtId="0" fontId="4" fillId="3" borderId="12" xfId="0" applyFont="1" applyFill="1" applyBorder="1" applyProtection="1"/>
    <xf numFmtId="0" fontId="0" fillId="3" borderId="13" xfId="0" applyFill="1" applyBorder="1" applyAlignment="1" applyProtection="1">
      <alignment horizontal="center"/>
    </xf>
    <xf numFmtId="0" fontId="7" fillId="5" borderId="0" xfId="0" applyFont="1" applyFill="1" applyBorder="1" applyAlignment="1" applyProtection="1">
      <alignment horizontal="center"/>
    </xf>
    <xf numFmtId="0" fontId="1" fillId="3" borderId="14" xfId="0" applyFont="1" applyFill="1" applyBorder="1" applyProtection="1"/>
    <xf numFmtId="164" fontId="7" fillId="5" borderId="0" xfId="0" applyNumberFormat="1" applyFont="1" applyFill="1" applyBorder="1" applyAlignment="1" applyProtection="1">
      <alignment horizontal="center"/>
    </xf>
    <xf numFmtId="0" fontId="3" fillId="5" borderId="0" xfId="0" applyFont="1" applyFill="1" applyBorder="1" applyProtection="1"/>
    <xf numFmtId="164" fontId="2" fillId="5" borderId="0" xfId="0" applyNumberFormat="1" applyFont="1" applyFill="1" applyBorder="1" applyAlignment="1" applyProtection="1">
      <alignment horizontal="left"/>
    </xf>
    <xf numFmtId="0" fontId="0" fillId="3" borderId="14" xfId="0" applyFill="1" applyBorder="1" applyProtection="1"/>
    <xf numFmtId="0" fontId="0" fillId="3" borderId="15" xfId="0" applyFill="1" applyBorder="1" applyAlignment="1" applyProtection="1">
      <alignment horizontal="center"/>
    </xf>
    <xf numFmtId="0" fontId="0" fillId="4" borderId="6" xfId="0" applyFill="1" applyBorder="1" applyProtection="1"/>
    <xf numFmtId="0" fontId="0" fillId="4" borderId="16" xfId="0" applyFill="1" applyBorder="1" applyProtection="1"/>
    <xf numFmtId="0" fontId="0" fillId="5" borderId="7" xfId="0" applyFill="1" applyBorder="1" applyProtection="1"/>
    <xf numFmtId="0" fontId="1" fillId="3" borderId="3" xfId="0" applyFont="1" applyFill="1" applyBorder="1" applyAlignment="1" applyProtection="1">
      <alignment horizontal="center"/>
    </xf>
    <xf numFmtId="0" fontId="1" fillId="3" borderId="17" xfId="0" applyFont="1" applyFill="1" applyBorder="1" applyAlignment="1" applyProtection="1">
      <alignment horizontal="center"/>
    </xf>
    <xf numFmtId="0" fontId="0" fillId="3" borderId="18" xfId="0" applyFill="1" applyBorder="1" applyProtection="1"/>
    <xf numFmtId="0" fontId="1" fillId="5" borderId="0" xfId="0" applyFont="1" applyFill="1" applyProtection="1"/>
    <xf numFmtId="164" fontId="0" fillId="3" borderId="19" xfId="0" applyNumberFormat="1" applyFill="1" applyBorder="1" applyAlignment="1" applyProtection="1">
      <alignment horizontal="center"/>
    </xf>
    <xf numFmtId="0" fontId="0" fillId="5" borderId="0" xfId="0" applyFill="1" applyAlignment="1" applyProtection="1">
      <alignment horizontal="center"/>
    </xf>
    <xf numFmtId="0" fontId="0" fillId="4" borderId="16" xfId="0" applyFill="1" applyBorder="1" applyAlignment="1" applyProtection="1">
      <alignment horizontal="left"/>
    </xf>
    <xf numFmtId="0" fontId="0" fillId="4" borderId="7" xfId="0" applyFill="1" applyBorder="1" applyProtection="1"/>
    <xf numFmtId="0" fontId="0" fillId="2" borderId="3" xfId="0" applyFill="1" applyBorder="1" applyProtection="1"/>
    <xf numFmtId="0" fontId="0" fillId="2" borderId="17" xfId="0" applyFill="1" applyBorder="1" applyAlignment="1" applyProtection="1">
      <alignment horizontal="center"/>
    </xf>
    <xf numFmtId="0" fontId="0" fillId="2" borderId="20" xfId="0" applyFill="1" applyBorder="1" applyAlignment="1" applyProtection="1">
      <alignment horizontal="center"/>
    </xf>
    <xf numFmtId="0" fontId="2" fillId="5" borderId="0" xfId="0" applyFont="1" applyFill="1" applyBorder="1" applyProtection="1"/>
    <xf numFmtId="0" fontId="0" fillId="3" borderId="3" xfId="0" applyFill="1" applyBorder="1" applyProtection="1"/>
    <xf numFmtId="165" fontId="0" fillId="0" borderId="17" xfId="0" applyNumberFormat="1" applyBorder="1" applyAlignment="1" applyProtection="1">
      <alignment horizontal="center"/>
    </xf>
    <xf numFmtId="165" fontId="0" fillId="0" borderId="20" xfId="0" applyNumberFormat="1" applyBorder="1" applyAlignment="1" applyProtection="1">
      <alignment horizontal="center"/>
    </xf>
    <xf numFmtId="165" fontId="0" fillId="0" borderId="17" xfId="0" applyNumberFormat="1" applyFill="1" applyBorder="1" applyAlignment="1" applyProtection="1">
      <alignment horizontal="center"/>
    </xf>
    <xf numFmtId="165" fontId="0" fillId="0" borderId="20" xfId="0" applyNumberFormat="1" applyFill="1" applyBorder="1" applyAlignment="1" applyProtection="1">
      <alignment horizontal="center"/>
    </xf>
    <xf numFmtId="0" fontId="0" fillId="3" borderId="4" xfId="0" applyFill="1" applyBorder="1" applyProtection="1"/>
    <xf numFmtId="165" fontId="0" fillId="0" borderId="21" xfId="0" applyNumberFormat="1" applyFill="1" applyBorder="1" applyAlignment="1" applyProtection="1">
      <alignment horizontal="center"/>
    </xf>
    <xf numFmtId="165" fontId="0" fillId="0" borderId="5" xfId="0" applyNumberFormat="1" applyFill="1" applyBorder="1" applyAlignment="1" applyProtection="1">
      <alignment horizontal="center"/>
    </xf>
    <xf numFmtId="165" fontId="0" fillId="5" borderId="0" xfId="0" applyNumberFormat="1" applyFill="1" applyBorder="1" applyAlignment="1" applyProtection="1">
      <alignment horizontal="center"/>
    </xf>
    <xf numFmtId="2" fontId="0" fillId="0" borderId="20" xfId="0" applyNumberFormat="1" applyFill="1" applyBorder="1" applyAlignment="1" applyProtection="1">
      <alignment horizontal="center"/>
      <protection locked="0"/>
    </xf>
    <xf numFmtId="2" fontId="0" fillId="0" borderId="5" xfId="0" applyNumberFormat="1" applyFill="1" applyBorder="1" applyAlignment="1" applyProtection="1">
      <alignment horizontal="center"/>
      <protection locked="0"/>
    </xf>
    <xf numFmtId="1" fontId="0" fillId="0" borderId="20" xfId="0" applyNumberFormat="1" applyFill="1" applyBorder="1" applyAlignment="1" applyProtection="1">
      <alignment horizontal="center"/>
      <protection locked="0"/>
    </xf>
    <xf numFmtId="1" fontId="0" fillId="0" borderId="22" xfId="0" applyNumberFormat="1" applyFill="1" applyBorder="1" applyAlignment="1" applyProtection="1">
      <alignment horizontal="center"/>
      <protection locked="0"/>
    </xf>
    <xf numFmtId="1" fontId="0" fillId="0" borderId="23" xfId="0" applyNumberFormat="1" applyFill="1" applyBorder="1" applyAlignment="1" applyProtection="1">
      <alignment horizontal="center"/>
      <protection locked="0"/>
    </xf>
    <xf numFmtId="0" fontId="8" fillId="5" borderId="0" xfId="0" applyFont="1" applyFill="1" applyBorder="1" applyAlignment="1" applyProtection="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209550</xdr:colOff>
      <xdr:row>21</xdr:row>
      <xdr:rowOff>123825</xdr:rowOff>
    </xdr:from>
    <xdr:to>
      <xdr:col>12</xdr:col>
      <xdr:colOff>590550</xdr:colOff>
      <xdr:row>30</xdr:row>
      <xdr:rowOff>66675</xdr:rowOff>
    </xdr:to>
    <xdr:sp macro="" textlink="">
      <xdr:nvSpPr>
        <xdr:cNvPr id="4" name="3 CuadroTexto"/>
        <xdr:cNvSpPr txBox="1"/>
      </xdr:nvSpPr>
      <xdr:spPr>
        <a:xfrm>
          <a:off x="6686550" y="3667125"/>
          <a:ext cx="4657725" cy="1400175"/>
        </a:xfrm>
        <a:prstGeom prst="rect">
          <a:avLst/>
        </a:prstGeom>
        <a:solidFill>
          <a:srgbClr val="FFFF9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Un método muy usado para calcular el desarrollo ideal para cada circuito es, sabiendo a que revoluciones corta encendido un motor, hacer que corte en la marcha más larga en la recta más larga de ese circuito justo en la referencia de frenada de esa recta. Los cambios necesarios serán de un diente de</a:t>
          </a:r>
          <a:r>
            <a:rPr lang="es-ES" sz="1100" baseline="0"/>
            <a:t> corona arriba o abajo.</a:t>
          </a:r>
        </a:p>
        <a:p>
          <a:endParaRPr lang="es-ES" sz="1100" baseline="0"/>
        </a:p>
        <a:p>
          <a:r>
            <a:rPr lang="es-ES" sz="1100" baseline="0"/>
            <a:t>Antes de eso es recomendable decidir si se van a utilizar 5 o 6 marchas.</a:t>
          </a:r>
          <a:endParaRPr lang="es-ES" sz="1100"/>
        </a:p>
      </xdr:txBody>
    </xdr:sp>
    <xdr:clientData/>
  </xdr:twoCellAnchor>
  <xdr:twoCellAnchor editAs="oneCell">
    <xdr:from>
      <xdr:col>8</xdr:col>
      <xdr:colOff>476250</xdr:colOff>
      <xdr:row>0</xdr:row>
      <xdr:rowOff>85725</xdr:rowOff>
    </xdr:from>
    <xdr:to>
      <xdr:col>13</xdr:col>
      <xdr:colOff>752475</xdr:colOff>
      <xdr:row>10</xdr:row>
      <xdr:rowOff>123825</xdr:rowOff>
    </xdr:to>
    <xdr:pic>
      <xdr:nvPicPr>
        <xdr:cNvPr id="1095" name="6 Imagen"/>
        <xdr:cNvPicPr>
          <a:picLocks noChangeAspect="1"/>
        </xdr:cNvPicPr>
      </xdr:nvPicPr>
      <xdr:blipFill>
        <a:blip xmlns:r="http://schemas.openxmlformats.org/officeDocument/2006/relationships" r:embed="rId1" cstate="print"/>
        <a:srcRect l="20270" t="29430" r="20100" b="28229"/>
        <a:stretch>
          <a:fillRect/>
        </a:stretch>
      </xdr:blipFill>
      <xdr:spPr bwMode="auto">
        <a:xfrm>
          <a:off x="8067675" y="85725"/>
          <a:ext cx="4200525" cy="1676400"/>
        </a:xfrm>
        <a:prstGeom prst="rect">
          <a:avLst/>
        </a:prstGeom>
        <a:noFill/>
        <a:ln w="9525">
          <a:noFill/>
          <a:miter lim="800000"/>
          <a:headEnd/>
          <a:tailEnd/>
        </a:ln>
      </xdr:spPr>
    </xdr:pic>
    <xdr:clientData/>
  </xdr:twoCellAnchor>
  <xdr:oneCellAnchor>
    <xdr:from>
      <xdr:col>8</xdr:col>
      <xdr:colOff>475830</xdr:colOff>
      <xdr:row>10</xdr:row>
      <xdr:rowOff>55060</xdr:rowOff>
    </xdr:from>
    <xdr:ext cx="2115000" cy="687152"/>
    <xdr:sp macro="" textlink="">
      <xdr:nvSpPr>
        <xdr:cNvPr id="8" name="7 Rectángulo"/>
        <xdr:cNvSpPr/>
      </xdr:nvSpPr>
      <xdr:spPr>
        <a:xfrm>
          <a:off x="8086305" y="1693360"/>
          <a:ext cx="2115000" cy="687152"/>
        </a:xfrm>
        <a:prstGeom prst="rect">
          <a:avLst/>
        </a:prstGeom>
        <a:noFill/>
        <a:effectLst>
          <a:outerShdw blurRad="50800" dist="38100" dir="2700000" algn="tl" rotWithShape="0">
            <a:prstClr val="black">
              <a:alpha val="40000"/>
            </a:prstClr>
          </a:outerShdw>
        </a:effectLst>
      </xdr:spPr>
      <xdr:txBody>
        <a:bodyPr wrap="none" lIns="91440" tIns="45720" rIns="91440" bIns="45720">
          <a:spAutoFit/>
        </a:bodyPr>
        <a:lstStyle/>
        <a:p>
          <a:pPr algn="ctr">
            <a:lnSpc>
              <a:spcPts val="2300"/>
            </a:lnSpc>
          </a:pP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Bauer" pitchFamily="2" charset="0"/>
            </a:rPr>
            <a:t>Calculador de </a:t>
          </a:r>
          <a:b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Bauer" pitchFamily="2" charset="0"/>
            </a:rPr>
          </a:b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Bauer" pitchFamily="2" charset="0"/>
            </a:rPr>
            <a:t>relaciones</a:t>
          </a:r>
          <a:r>
            <a:rPr lang="es-ES"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Bauer" pitchFamily="2" charset="0"/>
            </a:rPr>
            <a:t> finales</a:t>
          </a: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Bauer" pitchFamily="2" charset="0"/>
          </a:endParaRPr>
        </a:p>
      </xdr:txBody>
    </xdr:sp>
    <xdr:clientData/>
  </xdr:oneCellAnchor>
  <xdr:twoCellAnchor>
    <xdr:from>
      <xdr:col>3</xdr:col>
      <xdr:colOff>247650</xdr:colOff>
      <xdr:row>1</xdr:row>
      <xdr:rowOff>57151</xdr:rowOff>
    </xdr:from>
    <xdr:to>
      <xdr:col>8</xdr:col>
      <xdr:colOff>419100</xdr:colOff>
      <xdr:row>17</xdr:row>
      <xdr:rowOff>85726</xdr:rowOff>
    </xdr:to>
    <xdr:sp macro="" textlink="">
      <xdr:nvSpPr>
        <xdr:cNvPr id="10" name="9 CuadroTexto"/>
        <xdr:cNvSpPr txBox="1"/>
      </xdr:nvSpPr>
      <xdr:spPr>
        <a:xfrm>
          <a:off x="3371850" y="228601"/>
          <a:ext cx="4657725" cy="2743200"/>
        </a:xfrm>
        <a:prstGeom prst="rect">
          <a:avLst/>
        </a:prstGeom>
        <a:solidFill>
          <a:srgbClr val="FFFF9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Introduce los datos en</a:t>
          </a:r>
          <a:r>
            <a:rPr lang="es-ES" sz="1100" baseline="0"/>
            <a:t> rojo en la columna de la izquierda.</a:t>
          </a:r>
        </a:p>
        <a:p>
          <a:endParaRPr lang="es-ES" sz="1100" baseline="0"/>
        </a:p>
        <a:p>
          <a:r>
            <a:rPr lang="es-ES" sz="1100" baseline="0"/>
            <a:t>La relación primaria y las relaciones de cambio internas las encontrarás  en el manual de usuario de tu moto. Si ya lo has perdido busca en la red, seguro que lo encuentras.</a:t>
          </a:r>
        </a:p>
        <a:p>
          <a:r>
            <a:rPr lang="es-ES" sz="1100" baseline="0"/>
            <a:t>Los datos del neumático trasero se refieren a las medidas impresas en el flanco. Por ejemplo: 190/55-17 </a:t>
          </a:r>
        </a:p>
        <a:p>
          <a:endParaRPr lang="es-ES" sz="1100" baseline="0"/>
        </a:p>
        <a:p>
          <a:r>
            <a:rPr lang="es-ES" sz="1100" baseline="0"/>
            <a:t>190 --&gt; Anchura del neumático</a:t>
          </a:r>
        </a:p>
        <a:p>
          <a:r>
            <a:rPr lang="es-ES" sz="1100" baseline="0"/>
            <a:t>55 --&gt; Perfil del neumático</a:t>
          </a:r>
        </a:p>
        <a:p>
          <a:r>
            <a:rPr lang="es-ES" sz="1100" baseline="0"/>
            <a:t>17 --&gt; Tamaño de la llanta</a:t>
          </a:r>
        </a:p>
        <a:p>
          <a:endParaRPr lang="es-ES" sz="1100" baseline="0"/>
        </a:p>
        <a:p>
          <a:r>
            <a:rPr lang="es-ES" sz="1100" baseline="0"/>
            <a:t>Pon el número de dientes de la corona y del piñón que quieras y mira los resultados en la tabla de debajo. Ten en cuenta a cuantas revoluciones corta encendido tu motor!</a:t>
          </a:r>
          <a:endParaRPr lang="es-ES" sz="1100"/>
        </a:p>
      </xdr:txBody>
    </xdr:sp>
    <xdr:clientData/>
  </xdr:twoCellAnchor>
  <xdr:twoCellAnchor>
    <xdr:from>
      <xdr:col>7</xdr:col>
      <xdr:colOff>209550</xdr:colOff>
      <xdr:row>34</xdr:row>
      <xdr:rowOff>95250</xdr:rowOff>
    </xdr:from>
    <xdr:to>
      <xdr:col>12</xdr:col>
      <xdr:colOff>590550</xdr:colOff>
      <xdr:row>37</xdr:row>
      <xdr:rowOff>76200</xdr:rowOff>
    </xdr:to>
    <xdr:sp macro="" textlink="">
      <xdr:nvSpPr>
        <xdr:cNvPr id="11" name="10 CuadroTexto"/>
        <xdr:cNvSpPr txBox="1"/>
      </xdr:nvSpPr>
      <xdr:spPr>
        <a:xfrm>
          <a:off x="6686550" y="5743575"/>
          <a:ext cx="4657725" cy="466725"/>
        </a:xfrm>
        <a:prstGeom prst="rect">
          <a:avLst/>
        </a:prstGeom>
        <a:solidFill>
          <a:srgbClr val="FFFF9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Las</a:t>
          </a:r>
          <a:r>
            <a:rPr lang="es-ES" sz="1100" baseline="0"/>
            <a:t> velocidades son teóricas. No se tienen en cuenta ni las pérdidas mecánicas del motor ni las pérdidas por carga aerodinámica.</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34"/>
  <sheetViews>
    <sheetView showGridLines="0" tabSelected="1" topLeftCell="A3" zoomScaleNormal="100" zoomScaleSheetLayoutView="100" workbookViewId="0">
      <selection activeCell="B3" sqref="B3"/>
    </sheetView>
  </sheetViews>
  <sheetFormatPr baseColWidth="10" defaultRowHeight="12.75" x14ac:dyDescent="0.2"/>
  <cols>
    <col min="1" max="1" width="20.140625" customWidth="1"/>
    <col min="3" max="3" width="15.28515625" customWidth="1"/>
    <col min="4" max="4" width="15.140625" customWidth="1"/>
    <col min="7" max="7" width="12.5703125" bestFit="1" customWidth="1"/>
    <col min="8" max="8" width="16.7109375" customWidth="1"/>
    <col min="10" max="10" width="13.140625" customWidth="1"/>
  </cols>
  <sheetData>
    <row r="1" spans="1:14" ht="13.5" thickBot="1" x14ac:dyDescent="0.25">
      <c r="A1" s="6"/>
      <c r="B1" s="6"/>
      <c r="C1" s="6"/>
      <c r="D1" s="7"/>
      <c r="E1" s="7"/>
      <c r="F1" s="7"/>
      <c r="G1" s="6"/>
      <c r="H1" s="6"/>
      <c r="I1" s="6"/>
      <c r="J1" s="8"/>
      <c r="K1" s="6"/>
      <c r="L1" s="6"/>
      <c r="M1" s="6"/>
      <c r="N1" s="6"/>
    </row>
    <row r="2" spans="1:14" x14ac:dyDescent="0.2">
      <c r="A2" s="9" t="s">
        <v>18</v>
      </c>
      <c r="B2" s="10"/>
      <c r="C2" s="6"/>
      <c r="D2" s="7"/>
      <c r="E2" s="7"/>
      <c r="F2" s="7"/>
      <c r="G2" s="6"/>
      <c r="H2" s="6"/>
      <c r="I2" s="6"/>
      <c r="J2" s="8"/>
      <c r="K2" s="6"/>
      <c r="L2" s="11"/>
      <c r="M2" s="6"/>
      <c r="N2" s="6"/>
    </row>
    <row r="3" spans="1:14" x14ac:dyDescent="0.2">
      <c r="A3" s="12" t="s">
        <v>16</v>
      </c>
      <c r="B3" s="56">
        <v>1.744</v>
      </c>
      <c r="C3" s="6"/>
      <c r="D3" s="7"/>
      <c r="E3" s="7"/>
      <c r="F3" s="7"/>
      <c r="G3" s="6"/>
      <c r="H3" s="6"/>
      <c r="I3" s="6"/>
      <c r="J3" s="13"/>
      <c r="K3" s="6"/>
      <c r="L3" s="11"/>
      <c r="M3" s="6"/>
      <c r="N3" s="6"/>
    </row>
    <row r="4" spans="1:14" ht="13.5" thickBot="1" x14ac:dyDescent="0.25">
      <c r="A4" s="14" t="s">
        <v>19</v>
      </c>
      <c r="B4" s="15">
        <f>((B16/2)*25.4)+((B14*(B15/100)))</f>
        <v>314.89999999999998</v>
      </c>
      <c r="C4" s="6"/>
      <c r="D4" s="7"/>
      <c r="E4" s="7"/>
      <c r="F4" s="7"/>
      <c r="G4" s="7"/>
      <c r="H4" s="6"/>
      <c r="I4" s="6"/>
      <c r="J4" s="6"/>
      <c r="K4" s="6"/>
      <c r="L4" s="11"/>
      <c r="M4" s="6"/>
      <c r="N4" s="6"/>
    </row>
    <row r="5" spans="1:14" x14ac:dyDescent="0.2">
      <c r="A5" s="16" t="s">
        <v>23</v>
      </c>
      <c r="B5" s="17"/>
      <c r="C5" s="6"/>
      <c r="D5" s="7"/>
      <c r="E5" s="7"/>
      <c r="F5" s="7"/>
      <c r="G5" s="7"/>
      <c r="H5" s="6"/>
      <c r="I5" s="6"/>
      <c r="J5" s="6"/>
      <c r="K5" s="6"/>
      <c r="L5" s="11"/>
      <c r="M5" s="6"/>
      <c r="N5" s="6"/>
    </row>
    <row r="6" spans="1:14" x14ac:dyDescent="0.2">
      <c r="A6" s="18" t="s">
        <v>17</v>
      </c>
      <c r="B6" s="19"/>
      <c r="C6" s="6"/>
      <c r="D6" s="7"/>
      <c r="E6" s="7"/>
      <c r="F6" s="7"/>
      <c r="G6" s="7"/>
      <c r="H6" s="6"/>
      <c r="I6" s="6"/>
      <c r="J6" s="6"/>
      <c r="K6" s="6"/>
      <c r="L6" s="6"/>
      <c r="M6" s="6"/>
      <c r="N6" s="6"/>
    </row>
    <row r="7" spans="1:14" x14ac:dyDescent="0.2">
      <c r="A7" s="20" t="s">
        <v>4</v>
      </c>
      <c r="B7" s="56">
        <v>2.8660000000000001</v>
      </c>
      <c r="C7" s="6"/>
      <c r="D7" s="7"/>
      <c r="E7" s="7"/>
      <c r="F7" s="7"/>
      <c r="G7" s="7"/>
      <c r="H7" s="6"/>
      <c r="I7" s="6"/>
      <c r="J7" s="6"/>
      <c r="K7" s="6"/>
      <c r="L7" s="6"/>
      <c r="M7" s="6"/>
      <c r="N7" s="6"/>
    </row>
    <row r="8" spans="1:14" x14ac:dyDescent="0.2">
      <c r="A8" s="20" t="s">
        <v>5</v>
      </c>
      <c r="B8" s="56">
        <v>2.0579999999999998</v>
      </c>
      <c r="C8" s="6"/>
      <c r="D8" s="7"/>
      <c r="E8" s="7"/>
      <c r="F8" s="7"/>
      <c r="G8" s="7"/>
      <c r="H8" s="6"/>
      <c r="I8" s="6"/>
      <c r="J8" s="6"/>
      <c r="K8" s="6"/>
      <c r="L8" s="6"/>
      <c r="M8" s="11"/>
      <c r="N8" s="6"/>
    </row>
    <row r="9" spans="1:14" x14ac:dyDescent="0.2">
      <c r="A9" s="20" t="s">
        <v>6</v>
      </c>
      <c r="B9" s="56">
        <v>1.65</v>
      </c>
      <c r="C9" s="6"/>
      <c r="D9" s="7"/>
      <c r="E9" s="7"/>
      <c r="F9" s="7"/>
      <c r="G9" s="7"/>
      <c r="H9" s="6"/>
      <c r="I9" s="6"/>
      <c r="J9" s="6"/>
      <c r="K9" s="6"/>
      <c r="L9" s="6"/>
      <c r="M9" s="11"/>
      <c r="N9" s="6"/>
    </row>
    <row r="10" spans="1:14" x14ac:dyDescent="0.2">
      <c r="A10" s="20" t="s">
        <v>7</v>
      </c>
      <c r="B10" s="56">
        <v>1.4279999999999999</v>
      </c>
      <c r="C10" s="6"/>
      <c r="D10" s="7"/>
      <c r="E10" s="7"/>
      <c r="F10" s="7"/>
      <c r="G10" s="6"/>
      <c r="H10" s="6"/>
      <c r="I10" s="6"/>
      <c r="J10" s="6"/>
      <c r="K10" s="6"/>
      <c r="L10" s="6"/>
      <c r="M10" s="6"/>
      <c r="N10" s="6"/>
    </row>
    <row r="11" spans="1:14" x14ac:dyDescent="0.2">
      <c r="A11" s="20" t="s">
        <v>8</v>
      </c>
      <c r="B11" s="56">
        <v>1.26</v>
      </c>
      <c r="C11" s="6"/>
      <c r="D11" s="7"/>
      <c r="E11" s="7"/>
      <c r="F11" s="7"/>
      <c r="G11" s="6"/>
      <c r="H11" s="6"/>
      <c r="I11" s="6"/>
      <c r="J11" s="6"/>
      <c r="K11" s="6"/>
      <c r="L11" s="6"/>
      <c r="M11" s="6"/>
      <c r="N11" s="6"/>
    </row>
    <row r="12" spans="1:14" ht="15" customHeight="1" thickBot="1" x14ac:dyDescent="0.25">
      <c r="A12" s="21" t="s">
        <v>9</v>
      </c>
      <c r="B12" s="57">
        <v>1.1200000000000001</v>
      </c>
      <c r="C12" s="6"/>
      <c r="D12" s="7"/>
      <c r="E12" s="7"/>
      <c r="F12" s="7"/>
      <c r="G12" s="6"/>
      <c r="H12" s="22"/>
      <c r="I12" s="6"/>
      <c r="J12" s="6"/>
      <c r="K12" s="6"/>
      <c r="L12" s="6"/>
      <c r="M12" s="6"/>
      <c r="N12" s="6"/>
    </row>
    <row r="13" spans="1:14" ht="12.75" customHeight="1" x14ac:dyDescent="0.2">
      <c r="A13" s="23" t="s">
        <v>24</v>
      </c>
      <c r="B13" s="24"/>
      <c r="C13" s="13"/>
      <c r="D13" s="7"/>
      <c r="E13" s="7"/>
      <c r="F13" s="25" t="s">
        <v>0</v>
      </c>
      <c r="G13" s="61"/>
      <c r="H13" s="8"/>
      <c r="I13" s="7"/>
      <c r="J13" s="8"/>
      <c r="K13" s="13"/>
      <c r="L13" s="6"/>
      <c r="M13" s="6"/>
      <c r="N13" s="6"/>
    </row>
    <row r="14" spans="1:14" ht="15.75" customHeight="1" x14ac:dyDescent="0.5">
      <c r="A14" s="26" t="s">
        <v>11</v>
      </c>
      <c r="B14" s="58">
        <v>180</v>
      </c>
      <c r="C14" s="27">
        <f>B14*(B15/100)</f>
        <v>99.000000000000014</v>
      </c>
      <c r="D14" s="28"/>
      <c r="E14" s="28"/>
      <c r="F14" s="25" t="s">
        <v>1</v>
      </c>
      <c r="G14" s="25" t="s">
        <v>2</v>
      </c>
      <c r="H14" s="8"/>
      <c r="I14" s="7"/>
      <c r="J14" s="8"/>
      <c r="K14" s="29"/>
      <c r="L14" s="6"/>
      <c r="M14" s="6"/>
      <c r="N14" s="6"/>
    </row>
    <row r="15" spans="1:14" ht="15" customHeight="1" x14ac:dyDescent="0.5">
      <c r="A15" s="26" t="s">
        <v>12</v>
      </c>
      <c r="B15" s="58">
        <v>55</v>
      </c>
      <c r="C15" s="27">
        <f>(B16*25.4)/2</f>
        <v>215.89999999999998</v>
      </c>
      <c r="D15" s="28"/>
      <c r="E15" s="28"/>
      <c r="F15" s="25">
        <v>1</v>
      </c>
      <c r="G15" s="27">
        <f>B3*C20*B7</f>
        <v>13.995251199999998</v>
      </c>
      <c r="H15" s="8"/>
      <c r="I15" s="7"/>
      <c r="J15" s="8"/>
      <c r="K15" s="29"/>
      <c r="L15" s="6"/>
      <c r="M15" s="6"/>
      <c r="N15" s="6"/>
    </row>
    <row r="16" spans="1:14" ht="14.25" customHeight="1" x14ac:dyDescent="0.5">
      <c r="A16" s="26" t="s">
        <v>13</v>
      </c>
      <c r="B16" s="58">
        <v>17</v>
      </c>
      <c r="C16" s="13"/>
      <c r="D16" s="28"/>
      <c r="E16" s="28"/>
      <c r="F16" s="25">
        <v>2</v>
      </c>
      <c r="G16" s="27">
        <f>B3*C20*B8</f>
        <v>10.049625599999999</v>
      </c>
      <c r="H16" s="8"/>
      <c r="I16" s="7"/>
      <c r="J16" s="8"/>
      <c r="K16" s="29"/>
      <c r="L16" s="6"/>
      <c r="M16" s="6"/>
      <c r="N16" s="6"/>
    </row>
    <row r="17" spans="1:14" ht="12.75" customHeight="1" thickBot="1" x14ac:dyDescent="0.55000000000000004">
      <c r="A17" s="30"/>
      <c r="B17" s="31"/>
      <c r="C17" s="13"/>
      <c r="D17" s="28"/>
      <c r="E17" s="28"/>
      <c r="F17" s="25">
        <v>3</v>
      </c>
      <c r="G17" s="27">
        <f>B3*C20*B9</f>
        <v>8.0572799999999987</v>
      </c>
      <c r="H17" s="8"/>
      <c r="I17" s="7"/>
      <c r="J17" s="8"/>
      <c r="K17" s="29"/>
      <c r="L17" s="6"/>
      <c r="M17" s="6"/>
      <c r="N17" s="6"/>
    </row>
    <row r="18" spans="1:14" x14ac:dyDescent="0.2">
      <c r="A18" s="32" t="s">
        <v>10</v>
      </c>
      <c r="B18" s="33"/>
      <c r="C18" s="34"/>
      <c r="D18" s="7"/>
      <c r="E18" s="7"/>
      <c r="F18" s="25">
        <v>4</v>
      </c>
      <c r="G18" s="27">
        <f>B3*C20*B10</f>
        <v>6.9732095999999988</v>
      </c>
      <c r="H18" s="8"/>
      <c r="I18" s="7"/>
      <c r="J18" s="8"/>
      <c r="K18" s="29"/>
      <c r="L18" s="6"/>
      <c r="M18" s="6"/>
      <c r="N18" s="6"/>
    </row>
    <row r="19" spans="1:14" x14ac:dyDescent="0.2">
      <c r="A19" s="35" t="s">
        <v>14</v>
      </c>
      <c r="B19" s="36" t="s">
        <v>15</v>
      </c>
      <c r="C19" s="37"/>
      <c r="D19" s="38"/>
      <c r="E19" s="38"/>
      <c r="F19" s="25">
        <v>5</v>
      </c>
      <c r="G19" s="27">
        <f>B3*C20*B11</f>
        <v>6.1528319999999992</v>
      </c>
      <c r="H19" s="6"/>
      <c r="I19" s="6"/>
      <c r="J19" s="6"/>
      <c r="K19" s="11"/>
      <c r="L19" s="6"/>
      <c r="M19" s="6"/>
      <c r="N19" s="6"/>
    </row>
    <row r="20" spans="1:14" ht="13.5" thickBot="1" x14ac:dyDescent="0.25">
      <c r="A20" s="59">
        <v>42</v>
      </c>
      <c r="B20" s="60">
        <v>15</v>
      </c>
      <c r="C20" s="39">
        <f>A20/B20</f>
        <v>2.8</v>
      </c>
      <c r="D20" s="40"/>
      <c r="E20" s="6"/>
      <c r="F20" s="25">
        <v>6</v>
      </c>
      <c r="G20" s="27">
        <f>B3*C20*B12</f>
        <v>5.4691840000000003</v>
      </c>
      <c r="H20" s="6"/>
      <c r="I20" s="6"/>
      <c r="J20" s="6"/>
      <c r="K20" s="11"/>
      <c r="L20" s="6"/>
      <c r="M20" s="6"/>
      <c r="N20" s="6"/>
    </row>
    <row r="21" spans="1:14" x14ac:dyDescent="0.2">
      <c r="A21" s="32"/>
      <c r="B21" s="41"/>
      <c r="C21" s="33" t="s">
        <v>20</v>
      </c>
      <c r="D21" s="33"/>
      <c r="E21" s="33"/>
      <c r="F21" s="33"/>
      <c r="G21" s="42"/>
      <c r="H21" s="6"/>
      <c r="I21" s="6"/>
      <c r="J21" s="6"/>
      <c r="K21" s="11"/>
      <c r="L21" s="6"/>
      <c r="M21" s="6"/>
      <c r="N21" s="6"/>
    </row>
    <row r="22" spans="1:14" x14ac:dyDescent="0.2">
      <c r="A22" s="43" t="s">
        <v>3</v>
      </c>
      <c r="B22" s="44" t="s">
        <v>21</v>
      </c>
      <c r="C22" s="44" t="s">
        <v>5</v>
      </c>
      <c r="D22" s="44" t="s">
        <v>6</v>
      </c>
      <c r="E22" s="44" t="s">
        <v>7</v>
      </c>
      <c r="F22" s="44" t="s">
        <v>22</v>
      </c>
      <c r="G22" s="45" t="s">
        <v>9</v>
      </c>
      <c r="H22" s="6"/>
      <c r="I22" s="6"/>
      <c r="J22" s="6"/>
      <c r="K22" s="46"/>
      <c r="L22" s="6"/>
      <c r="M22" s="6"/>
      <c r="N22" s="6"/>
    </row>
    <row r="23" spans="1:14" x14ac:dyDescent="0.2">
      <c r="A23" s="47">
        <v>1000</v>
      </c>
      <c r="B23" s="48">
        <f>(A23*B4)/(2652.6*G15)</f>
        <v>8.4824283000945115</v>
      </c>
      <c r="C23" s="48">
        <f>(A23*B4)/(2652.6*G16)</f>
        <v>11.812750003921707</v>
      </c>
      <c r="D23" s="48">
        <f>(A23*B4)/(2652.6*G17)</f>
        <v>14.733720913982346</v>
      </c>
      <c r="E23" s="48">
        <f>(A23*B4)/(2652.6*G18)</f>
        <v>17.024257358593047</v>
      </c>
      <c r="F23" s="48">
        <f>(A23*B4)/(2652.6*G19)</f>
        <v>19.294158339738786</v>
      </c>
      <c r="G23" s="49">
        <f>(A23*B4)/(2652.6*G20)</f>
        <v>21.705928132206132</v>
      </c>
      <c r="H23" s="6"/>
      <c r="I23" s="6"/>
      <c r="J23" s="6"/>
      <c r="K23" s="6"/>
      <c r="L23" s="6"/>
      <c r="M23" s="6"/>
      <c r="N23" s="6"/>
    </row>
    <row r="24" spans="1:14" x14ac:dyDescent="0.2">
      <c r="A24" s="47">
        <v>2000</v>
      </c>
      <c r="B24" s="48">
        <f>(A24*B4)/(2652.6*G15)</f>
        <v>16.964856600189023</v>
      </c>
      <c r="C24" s="48">
        <f>(A24*B4)/(2652.6*G16)</f>
        <v>23.625500007843414</v>
      </c>
      <c r="D24" s="48">
        <f>(A24*B4)/(2652.6*G17)</f>
        <v>29.467441827964691</v>
      </c>
      <c r="E24" s="48">
        <f>(A24*B4)/(2652.6*G18)</f>
        <v>34.048514717186094</v>
      </c>
      <c r="F24" s="48">
        <f>(A24*B4)/(2652.6*G19)</f>
        <v>38.588316679477572</v>
      </c>
      <c r="G24" s="49">
        <f>(A24*B4)/(2652.6*G20)</f>
        <v>43.411856264412265</v>
      </c>
      <c r="H24" s="6"/>
      <c r="I24" s="6"/>
      <c r="J24" s="6"/>
      <c r="K24" s="6"/>
      <c r="L24" s="6"/>
      <c r="M24" s="6"/>
      <c r="N24" s="6"/>
    </row>
    <row r="25" spans="1:14" x14ac:dyDescent="0.2">
      <c r="A25" s="47">
        <v>3000</v>
      </c>
      <c r="B25" s="48">
        <f>(A25*B4)/(2652.6*G15)</f>
        <v>25.447284900283535</v>
      </c>
      <c r="C25" s="48">
        <f>(A25*B4)/(2652.6*G16)</f>
        <v>35.438250011765113</v>
      </c>
      <c r="D25" s="48">
        <f>(A25*B4)/(2652.6*G17)</f>
        <v>44.201162741947037</v>
      </c>
      <c r="E25" s="48">
        <f>(A25*B4)/(2652.6*G18)</f>
        <v>51.072772075779142</v>
      </c>
      <c r="F25" s="48">
        <f>(A25*B4)/(2652.6*G19)</f>
        <v>57.882475019216351</v>
      </c>
      <c r="G25" s="49">
        <f>(A25*B4)/(2652.6*G20)</f>
        <v>65.11778439661839</v>
      </c>
      <c r="H25" s="6"/>
      <c r="I25" s="6"/>
      <c r="J25" s="6"/>
      <c r="K25" s="6"/>
      <c r="L25" s="6"/>
      <c r="M25" s="6"/>
      <c r="N25" s="6"/>
    </row>
    <row r="26" spans="1:14" x14ac:dyDescent="0.2">
      <c r="A26" s="47">
        <v>4000</v>
      </c>
      <c r="B26" s="48">
        <f>(A26*B4)/(2652.6*G15)</f>
        <v>33.929713200378046</v>
      </c>
      <c r="C26" s="48">
        <f>(A26*B4)/(2652.6*G16)</f>
        <v>47.251000015686827</v>
      </c>
      <c r="D26" s="48">
        <f>(A26*B4)/(2652.6*G17)</f>
        <v>58.934883655929383</v>
      </c>
      <c r="E26" s="48">
        <f>(A26*B4)/(2652.6*G18)</f>
        <v>68.097029434372189</v>
      </c>
      <c r="F26" s="48">
        <f>(A26*B4)/(2652.6*G19)</f>
        <v>77.176633358955144</v>
      </c>
      <c r="G26" s="49">
        <f>(A26*B4)/(2652.6*G20)</f>
        <v>86.823712528824529</v>
      </c>
      <c r="H26" s="6"/>
      <c r="I26" s="6"/>
      <c r="J26" s="6"/>
      <c r="K26" s="6"/>
      <c r="L26" s="6"/>
      <c r="M26" s="6"/>
      <c r="N26" s="6"/>
    </row>
    <row r="27" spans="1:14" x14ac:dyDescent="0.2">
      <c r="A27" s="47">
        <v>5000</v>
      </c>
      <c r="B27" s="48">
        <f>(A27*B4)/(2652.6*G15)</f>
        <v>42.412141500472565</v>
      </c>
      <c r="C27" s="48">
        <f>(A27*B4)/(2652.6*G16)</f>
        <v>59.063750019608534</v>
      </c>
      <c r="D27" s="48">
        <f>(A27*B4)/(2652.6*G17)</f>
        <v>73.668604569911736</v>
      </c>
      <c r="E27" s="48">
        <f>(A27*B4)/(2652.6*G18)</f>
        <v>85.121286792965236</v>
      </c>
      <c r="F27" s="48">
        <f>(A27*B4)/(2652.6*G19)</f>
        <v>96.47079169869393</v>
      </c>
      <c r="G27" s="49">
        <f>(A27*B4)/(2652.6*G20)</f>
        <v>108.52964066103065</v>
      </c>
      <c r="H27" s="6"/>
      <c r="I27" s="6"/>
      <c r="J27" s="6"/>
      <c r="K27" s="6"/>
      <c r="L27" s="6"/>
      <c r="M27" s="6"/>
      <c r="N27" s="6"/>
    </row>
    <row r="28" spans="1:14" x14ac:dyDescent="0.2">
      <c r="A28" s="47">
        <v>6000</v>
      </c>
      <c r="B28" s="48">
        <f>(A28*B4)/(2652.6*G15)</f>
        <v>50.894569800567069</v>
      </c>
      <c r="C28" s="48">
        <f>(A28*B4)/(2652.6*G16)</f>
        <v>70.876500023530227</v>
      </c>
      <c r="D28" s="48">
        <f>(A28*B4)/(2652.6*G17)</f>
        <v>88.402325483894074</v>
      </c>
      <c r="E28" s="48">
        <f>(A28*B4)/(2652.6*G18)</f>
        <v>102.14554415155828</v>
      </c>
      <c r="F28" s="48">
        <f>(A28*B4)/(2652.6*G19)</f>
        <v>115.7649500384327</v>
      </c>
      <c r="G28" s="49">
        <f>(A28*B4)/(2652.6*G20)</f>
        <v>130.23556879323678</v>
      </c>
      <c r="H28" s="6"/>
      <c r="I28" s="6"/>
      <c r="J28" s="6"/>
      <c r="K28" s="6"/>
      <c r="L28" s="6"/>
      <c r="M28" s="6"/>
      <c r="N28" s="6"/>
    </row>
    <row r="29" spans="1:14" x14ac:dyDescent="0.2">
      <c r="A29" s="47">
        <v>7000</v>
      </c>
      <c r="B29" s="48">
        <f>(A29*B4)/(2652.6*G15)</f>
        <v>59.376998100661588</v>
      </c>
      <c r="C29" s="48">
        <f>(A29*B4)/(2652.6*G16)</f>
        <v>82.689250027451948</v>
      </c>
      <c r="D29" s="48">
        <f>(A29*B4)/(2652.6*G17)</f>
        <v>103.13604639787643</v>
      </c>
      <c r="E29" s="48">
        <f>(A29*B4)/(2652.6*G18)</f>
        <v>119.16980151015133</v>
      </c>
      <c r="F29" s="48">
        <f>(A29*B4)/(2652.6*G19)</f>
        <v>135.05910837817152</v>
      </c>
      <c r="G29" s="49">
        <f>(A29*B4)/(2652.6*G20)</f>
        <v>151.94149692544292</v>
      </c>
      <c r="H29" s="6"/>
      <c r="I29" s="6"/>
      <c r="J29" s="6"/>
      <c r="K29" s="6"/>
      <c r="L29" s="6"/>
      <c r="M29" s="6"/>
      <c r="N29" s="6"/>
    </row>
    <row r="30" spans="1:14" x14ac:dyDescent="0.2">
      <c r="A30" s="47">
        <v>8000</v>
      </c>
      <c r="B30" s="48">
        <f>(A30*B4)/(2652.6*G15)</f>
        <v>67.859426400756092</v>
      </c>
      <c r="C30" s="48">
        <f>(A30*B4)/(2652.6*G16)</f>
        <v>94.502000031373655</v>
      </c>
      <c r="D30" s="48">
        <f>(A30*B4)/(2652.6*G17)</f>
        <v>117.86976731185877</v>
      </c>
      <c r="E30" s="48">
        <f>(A30*B4)/(2652.6*G18)</f>
        <v>136.19405886874438</v>
      </c>
      <c r="F30" s="48">
        <f>(A30*B4)/(2652.6*G19)</f>
        <v>154.35326671791029</v>
      </c>
      <c r="G30" s="49">
        <f>(A30*B4)/(2652.6*G20)</f>
        <v>173.64742505764906</v>
      </c>
      <c r="H30" s="6"/>
      <c r="I30" s="6"/>
      <c r="J30" s="6"/>
      <c r="K30" s="6"/>
      <c r="L30" s="6"/>
      <c r="M30" s="6"/>
      <c r="N30" s="6"/>
    </row>
    <row r="31" spans="1:14" x14ac:dyDescent="0.2">
      <c r="A31" s="47">
        <v>9000</v>
      </c>
      <c r="B31" s="50">
        <f>(A31*B4)/(2652.6*G15)</f>
        <v>76.341854700850618</v>
      </c>
      <c r="C31" s="50">
        <f>(A31*B4)/(2652.6*G16)</f>
        <v>106.31475003529536</v>
      </c>
      <c r="D31" s="50">
        <f>(A31*B4)/(2652.6*G17)</f>
        <v>132.60348822584112</v>
      </c>
      <c r="E31" s="50">
        <f>(A31*B4)/(2652.6*G18)</f>
        <v>153.21831622733743</v>
      </c>
      <c r="F31" s="50">
        <f>(A31*B4)/(2652.6*G19)</f>
        <v>173.64742505764909</v>
      </c>
      <c r="G31" s="51">
        <f>(A31*B4)/(2652.6*G20)</f>
        <v>195.35335318985517</v>
      </c>
      <c r="H31" s="6"/>
      <c r="I31" s="6"/>
      <c r="J31" s="6"/>
      <c r="K31" s="6"/>
      <c r="L31" s="6"/>
      <c r="M31" s="6"/>
      <c r="N31" s="6"/>
    </row>
    <row r="32" spans="1:14" x14ac:dyDescent="0.2">
      <c r="A32" s="47">
        <v>10000</v>
      </c>
      <c r="B32" s="50">
        <f>(A32*B4)/(2652.6*G15)</f>
        <v>84.82428300094513</v>
      </c>
      <c r="C32" s="50">
        <f>(A32*B4)/(2652.6*G16)</f>
        <v>118.12750003921707</v>
      </c>
      <c r="D32" s="50">
        <f>(A32*B4)/(2652.6*G17)</f>
        <v>147.33720913982347</v>
      </c>
      <c r="E32" s="50">
        <f>(A32*B4)/(2652.6*G18)</f>
        <v>170.24257358593047</v>
      </c>
      <c r="F32" s="50">
        <f>(A32*B4)/(2652.6*G19)</f>
        <v>192.94158339738786</v>
      </c>
      <c r="G32" s="51">
        <f>(A32*B4)/(2652.6*G20)</f>
        <v>217.05928132206131</v>
      </c>
      <c r="H32" s="6"/>
      <c r="I32" s="6"/>
      <c r="J32" s="6"/>
      <c r="K32" s="6"/>
      <c r="L32" s="6"/>
      <c r="M32" s="6"/>
      <c r="N32" s="6"/>
    </row>
    <row r="33" spans="1:14" x14ac:dyDescent="0.2">
      <c r="A33" s="47">
        <v>11000</v>
      </c>
      <c r="B33" s="50">
        <f>(A33*B4)/(2652.6*G15)</f>
        <v>93.306711301039627</v>
      </c>
      <c r="C33" s="50">
        <f>(A33*$B4)/(2652.6*$G16)</f>
        <v>129.94025004313875</v>
      </c>
      <c r="D33" s="50">
        <f>(A33*$B4)/(2652.6*$G17)</f>
        <v>162.0709300538058</v>
      </c>
      <c r="E33" s="50">
        <f>(A33*B4)/(2652.6*G18)</f>
        <v>187.26683094452349</v>
      </c>
      <c r="F33" s="50">
        <f>(A33*B4)/(2652.6*G19)</f>
        <v>212.23574173712663</v>
      </c>
      <c r="G33" s="51">
        <f>(A33*B4)/(2652.6*G20)</f>
        <v>238.76520945426742</v>
      </c>
      <c r="H33" s="6"/>
      <c r="I33" s="6"/>
      <c r="J33" s="6"/>
      <c r="K33" s="6"/>
      <c r="L33" s="6"/>
      <c r="M33" s="6"/>
      <c r="N33" s="6"/>
    </row>
    <row r="34" spans="1:14" x14ac:dyDescent="0.2">
      <c r="A34" s="47">
        <v>12000</v>
      </c>
      <c r="B34" s="50">
        <f>(A34*B4)/(2652.6*G15)</f>
        <v>101.78913960113414</v>
      </c>
      <c r="C34" s="50">
        <f>(A34*$B4)/(2652.6*$G16)</f>
        <v>141.75300004706045</v>
      </c>
      <c r="D34" s="50">
        <f>(A34*$B4)/(2652.6*$G17)</f>
        <v>176.80465096778815</v>
      </c>
      <c r="E34" s="50">
        <f>(A34*B4)/(2652.6*G18)</f>
        <v>204.29108830311657</v>
      </c>
      <c r="F34" s="50">
        <f>(A34*B4)/(2652.6*G19)</f>
        <v>231.5299000768654</v>
      </c>
      <c r="G34" s="51">
        <f>(A34*B4)/(2652.6*G20)</f>
        <v>260.47113758647356</v>
      </c>
      <c r="H34" s="6"/>
      <c r="I34" s="6"/>
      <c r="J34" s="6"/>
      <c r="K34" s="6"/>
      <c r="L34" s="6"/>
      <c r="M34" s="6"/>
      <c r="N34" s="6"/>
    </row>
    <row r="35" spans="1:14" x14ac:dyDescent="0.2">
      <c r="A35" s="47">
        <v>12200</v>
      </c>
      <c r="B35" s="50">
        <f>(A35*$B4)/(2652.6*G15)</f>
        <v>103.48562526115303</v>
      </c>
      <c r="C35" s="50">
        <f>(A35*$B4)/(2652.6*$G16)</f>
        <v>144.11555004784481</v>
      </c>
      <c r="D35" s="50">
        <f>(A35*$B4)/(2652.6*$G17)</f>
        <v>179.75139515058461</v>
      </c>
      <c r="E35" s="50">
        <f>(A35*B4)/(2652.6*G18)</f>
        <v>207.69593977483515</v>
      </c>
      <c r="F35" s="50">
        <f>(A35*B4)/(2652.6*G19)</f>
        <v>235.38873174481316</v>
      </c>
      <c r="G35" s="51">
        <f>(A35*B4)/(2652.6*G20)</f>
        <v>264.81232321291475</v>
      </c>
      <c r="H35" s="6"/>
      <c r="I35" s="6"/>
      <c r="J35" s="6"/>
      <c r="K35" s="6"/>
      <c r="L35" s="6"/>
      <c r="M35" s="6"/>
      <c r="N35" s="6"/>
    </row>
    <row r="36" spans="1:14" x14ac:dyDescent="0.2">
      <c r="A36" s="47">
        <v>12400</v>
      </c>
      <c r="B36" s="50">
        <f>(A36*B4)/(2652.6*G15)</f>
        <v>105.18211092117194</v>
      </c>
      <c r="C36" s="50">
        <f>(A36*$B4)/(2652.6*$G16)</f>
        <v>146.47810004862913</v>
      </c>
      <c r="D36" s="50">
        <f>(A36*$B4)/(2652.6*$G17)</f>
        <v>182.69813933338108</v>
      </c>
      <c r="E36" s="50">
        <f>(A36*B4)/(2652.6*G18)</f>
        <v>211.10079124655377</v>
      </c>
      <c r="F36" s="50">
        <f>(A36*B4)/(2652.6*G19)</f>
        <v>239.24756341276091</v>
      </c>
      <c r="G36" s="51">
        <f>(A36*B4)/(2652.6*G20)</f>
        <v>269.15350883935599</v>
      </c>
      <c r="H36" s="6"/>
      <c r="I36" s="6"/>
      <c r="J36" s="6"/>
      <c r="K36" s="6"/>
      <c r="L36" s="6"/>
      <c r="M36" s="6"/>
      <c r="N36" s="6"/>
    </row>
    <row r="37" spans="1:14" x14ac:dyDescent="0.2">
      <c r="A37" s="47">
        <v>12600</v>
      </c>
      <c r="B37" s="50">
        <f>(A37*$B4)/(2652.6*G15)</f>
        <v>106.87859658119085</v>
      </c>
      <c r="C37" s="50">
        <f>(A37*$B4)/(2652.6*$G16)</f>
        <v>148.84065004941348</v>
      </c>
      <c r="D37" s="50">
        <f>(A37*$B4)/(2652.6*$G17)</f>
        <v>185.64488351617754</v>
      </c>
      <c r="E37" s="50">
        <f>(A37*B4)/(2652.6*G18)</f>
        <v>214.50564271827238</v>
      </c>
      <c r="F37" s="50">
        <f>(A37*B4)/(2652.6*G19)</f>
        <v>243.10639508070869</v>
      </c>
      <c r="G37" s="51">
        <f>(A37*B4)/(2652.6*G20)</f>
        <v>273.49469446579724</v>
      </c>
      <c r="H37" s="6"/>
      <c r="I37" s="6"/>
      <c r="J37" s="6"/>
      <c r="K37" s="6"/>
      <c r="L37" s="6"/>
      <c r="M37" s="6"/>
      <c r="N37" s="6"/>
    </row>
    <row r="38" spans="1:14" x14ac:dyDescent="0.2">
      <c r="A38" s="47">
        <v>12800</v>
      </c>
      <c r="B38" s="50">
        <f>(A38*B4)/(2652.6*G15)</f>
        <v>108.57508224120974</v>
      </c>
      <c r="C38" s="50">
        <f>(A38*$B4)/(2652.6*$G16)</f>
        <v>151.20320005019784</v>
      </c>
      <c r="D38" s="50">
        <f>(A38*$B4)/(2652.6*$G17)</f>
        <v>188.59162769897401</v>
      </c>
      <c r="E38" s="50">
        <f>(A38*B4)/(2652.6*G18)</f>
        <v>217.910494189991</v>
      </c>
      <c r="F38" s="50">
        <f>(A38*B4)/(2652.6*G19)</f>
        <v>246.96522674865645</v>
      </c>
      <c r="G38" s="51">
        <f>(A38*B4)/(2652.6*G20)</f>
        <v>277.83588009223843</v>
      </c>
      <c r="H38" s="6"/>
      <c r="I38" s="6"/>
      <c r="J38" s="6"/>
      <c r="K38" s="6"/>
      <c r="L38" s="6"/>
      <c r="M38" s="6"/>
      <c r="N38" s="6"/>
    </row>
    <row r="39" spans="1:14" x14ac:dyDescent="0.2">
      <c r="A39" s="47">
        <v>13000</v>
      </c>
      <c r="B39" s="50">
        <f>(A39*$B4)/(2652.6*G15)</f>
        <v>110.27156790122865</v>
      </c>
      <c r="C39" s="50">
        <f>(A39*$B4)/(2652.6*$G16)</f>
        <v>153.56575005098216</v>
      </c>
      <c r="D39" s="50">
        <f>(A39*B4)/(2652.6*G17)</f>
        <v>191.53837188177047</v>
      </c>
      <c r="E39" s="50">
        <f>(A39*B4)/(2652.6*G18)</f>
        <v>221.31534566170961</v>
      </c>
      <c r="F39" s="50">
        <f>(A39*B4)/(2652.6*G19)</f>
        <v>250.8240584166042</v>
      </c>
      <c r="G39" s="51">
        <f>(A39*B4)/(2652.6*G20)</f>
        <v>282.17706571867967</v>
      </c>
      <c r="H39" s="6"/>
      <c r="I39" s="6"/>
      <c r="J39" s="6"/>
      <c r="K39" s="6"/>
      <c r="L39" s="6"/>
      <c r="M39" s="6"/>
      <c r="N39" s="6"/>
    </row>
    <row r="40" spans="1:14" x14ac:dyDescent="0.2">
      <c r="A40" s="47">
        <v>13200</v>
      </c>
      <c r="B40" s="50">
        <f>(A40*$B4)/(2652.6*G15)</f>
        <v>111.96805356124754</v>
      </c>
      <c r="C40" s="50">
        <f>(A40*$B4)/(2652.6*$G16)</f>
        <v>155.92830005176651</v>
      </c>
      <c r="D40" s="50">
        <f>(A40*B4)/(2652.6*G17)</f>
        <v>194.48511606456694</v>
      </c>
      <c r="E40" s="50">
        <f>(A40*B4)/(2652.6*G18)</f>
        <v>224.7201971334282</v>
      </c>
      <c r="F40" s="50">
        <f>(A40*B4)/(2652.6*G19)</f>
        <v>254.68289008455196</v>
      </c>
      <c r="G40" s="51">
        <f>(A40*B4)/(2652.6*G20)</f>
        <v>286.51825134512092</v>
      </c>
      <c r="H40" s="6"/>
      <c r="I40" s="6"/>
      <c r="J40" s="6"/>
      <c r="K40" s="6"/>
      <c r="L40" s="6"/>
      <c r="M40" s="6"/>
      <c r="N40" s="6"/>
    </row>
    <row r="41" spans="1:14" x14ac:dyDescent="0.2">
      <c r="A41" s="47">
        <v>13400</v>
      </c>
      <c r="B41" s="50">
        <f>(A41*B4)/(2652.6*G15)</f>
        <v>113.66453922126647</v>
      </c>
      <c r="C41" s="50">
        <f>(A41*$B4)/(2652.6*$G16)</f>
        <v>158.29085005255087</v>
      </c>
      <c r="D41" s="50">
        <f>(A41*B4)/(2652.6*G17)</f>
        <v>197.43186024736343</v>
      </c>
      <c r="E41" s="50">
        <f>(A41*B4)/(2652.6*G18)</f>
        <v>228.12504860514684</v>
      </c>
      <c r="F41" s="50">
        <f>(A41*B4)/(2652.6*G19)</f>
        <v>258.54172175249977</v>
      </c>
      <c r="G41" s="51">
        <f>(A41*B4)/(2652.6*G20)</f>
        <v>290.85943697156216</v>
      </c>
      <c r="H41" s="6"/>
      <c r="I41" s="6"/>
      <c r="J41" s="6"/>
      <c r="K41" s="6"/>
      <c r="L41" s="6"/>
      <c r="M41" s="6"/>
      <c r="N41" s="6"/>
    </row>
    <row r="42" spans="1:14" x14ac:dyDescent="0.2">
      <c r="A42" s="47">
        <v>13600</v>
      </c>
      <c r="B42" s="50">
        <f>(A42*$B4)/(2652.6*G15)</f>
        <v>115.36102488128537</v>
      </c>
      <c r="C42" s="50">
        <f>(A42*$B4)/(2652.6*$G16)</f>
        <v>160.65340005333522</v>
      </c>
      <c r="D42" s="50">
        <f>(A42*B4)/(2652.6*G17)</f>
        <v>200.37860443015992</v>
      </c>
      <c r="E42" s="50">
        <f>(A42*B4)/(2652.6*G18)</f>
        <v>231.52990007686546</v>
      </c>
      <c r="F42" s="50">
        <f>(A42*B4)/(2652.6*G19)</f>
        <v>262.40055342044752</v>
      </c>
      <c r="G42" s="51">
        <f>(A42*B4)/(2652.6*G20)</f>
        <v>295.20062259800341</v>
      </c>
      <c r="H42" s="7"/>
      <c r="I42" s="7"/>
      <c r="J42" s="7"/>
      <c r="K42" s="6"/>
      <c r="L42" s="6"/>
      <c r="M42" s="6"/>
      <c r="N42" s="6"/>
    </row>
    <row r="43" spans="1:14" x14ac:dyDescent="0.2">
      <c r="A43" s="47">
        <v>13800</v>
      </c>
      <c r="B43" s="50">
        <f>(A43*$B4)/(2652.6*G15)</f>
        <v>117.05751054130427</v>
      </c>
      <c r="C43" s="50">
        <f>(A43*$B4)/(2652.6*$G16)</f>
        <v>163.01595005411954</v>
      </c>
      <c r="D43" s="50">
        <f>(A43*B4)/(2652.6*G17)</f>
        <v>203.32534861295639</v>
      </c>
      <c r="E43" s="50">
        <f>(A43*B4)/(2652.6*G18)</f>
        <v>234.93475154858407</v>
      </c>
      <c r="F43" s="50">
        <f>(A43*B4)/(2652.6*G19)</f>
        <v>266.25938508839528</v>
      </c>
      <c r="G43" s="51">
        <f>(A43*B4)/(2652.6*G20)</f>
        <v>299.54180822444459</v>
      </c>
      <c r="H43" s="7"/>
      <c r="I43" s="7"/>
      <c r="J43" s="7"/>
      <c r="K43" s="6"/>
      <c r="L43" s="6"/>
      <c r="M43" s="6"/>
      <c r="N43" s="6"/>
    </row>
    <row r="44" spans="1:14" x14ac:dyDescent="0.2">
      <c r="A44" s="47">
        <v>14000</v>
      </c>
      <c r="B44" s="50">
        <f>(A44*B4)/(2652.6*G15)</f>
        <v>118.75399620132318</v>
      </c>
      <c r="C44" s="50">
        <f>(A44*$B4)/(2652.6*$G16)</f>
        <v>165.3785000549039</v>
      </c>
      <c r="D44" s="50">
        <f>(A44*B4)/(2652.6*G17)</f>
        <v>206.27209279575285</v>
      </c>
      <c r="E44" s="50">
        <f>(A44*B4)/(2652.6*G18)</f>
        <v>238.33960302030266</v>
      </c>
      <c r="F44" s="50">
        <f>(A44*B4)/(2652.6*G19)</f>
        <v>270.11821675634303</v>
      </c>
      <c r="G44" s="51">
        <f>(A44*B4)/(2652.6*G20)</f>
        <v>303.88299385088584</v>
      </c>
      <c r="H44" s="7"/>
      <c r="I44" s="8"/>
      <c r="J44" s="8"/>
      <c r="K44" s="6"/>
      <c r="L44" s="6"/>
      <c r="M44" s="6"/>
      <c r="N44" s="6"/>
    </row>
    <row r="45" spans="1:14" x14ac:dyDescent="0.2">
      <c r="A45" s="47">
        <v>14200</v>
      </c>
      <c r="B45" s="50">
        <f>(A45*$B4)/(2652.6*G15)</f>
        <v>120.45048186134207</v>
      </c>
      <c r="C45" s="50">
        <f>(A45*$B4)/(2652.6*$G16)</f>
        <v>167.74105005568822</v>
      </c>
      <c r="D45" s="50">
        <f>(A45*B4)/(2652.6*G17)</f>
        <v>209.21883697854932</v>
      </c>
      <c r="E45" s="50">
        <f>(A45*B4)/(2652.6*G18)</f>
        <v>241.74445449202128</v>
      </c>
      <c r="F45" s="50">
        <f>(A45*B4)/(2652.6*G19)</f>
        <v>273.97704842429079</v>
      </c>
      <c r="G45" s="51">
        <f>(A45*B4)/(2652.6*G20)</f>
        <v>308.22417947732708</v>
      </c>
      <c r="H45" s="7"/>
      <c r="I45" s="8"/>
      <c r="J45" s="8"/>
      <c r="K45" s="6"/>
      <c r="L45" s="6"/>
      <c r="M45" s="6"/>
      <c r="N45" s="6"/>
    </row>
    <row r="46" spans="1:14" x14ac:dyDescent="0.2">
      <c r="A46" s="47">
        <v>14400</v>
      </c>
      <c r="B46" s="50">
        <f>(A46*$B4)/(2652.6*G15)</f>
        <v>122.14696752136098</v>
      </c>
      <c r="C46" s="50">
        <f>(A46*$B4)/(2652.6*$G16)</f>
        <v>170.10360005647257</v>
      </c>
      <c r="D46" s="50">
        <f>(A46*B4)/(2652.6*G17)</f>
        <v>212.16558116134578</v>
      </c>
      <c r="E46" s="50">
        <f>(A46*B4)/(2652.6*G18)</f>
        <v>245.14930596373989</v>
      </c>
      <c r="F46" s="50">
        <f>(A46*B4)/(2652.6*G19)</f>
        <v>277.83588009223854</v>
      </c>
      <c r="G46" s="51">
        <f>(A46*B4)/(2652.6*G20)</f>
        <v>312.56536510376827</v>
      </c>
      <c r="H46" s="7"/>
      <c r="I46" s="8"/>
      <c r="J46" s="13"/>
      <c r="K46" s="6"/>
      <c r="L46" s="6"/>
      <c r="M46" s="6"/>
      <c r="N46" s="6"/>
    </row>
    <row r="47" spans="1:14" x14ac:dyDescent="0.2">
      <c r="A47" s="47">
        <v>14600</v>
      </c>
      <c r="B47" s="50">
        <f>(A47*B4)/(2652.6*G15)</f>
        <v>123.84345318137989</v>
      </c>
      <c r="C47" s="50">
        <f>(A47*$B4)/(2652.6*$G16)</f>
        <v>172.46615005725693</v>
      </c>
      <c r="D47" s="50">
        <f>(A47*B4)/(2652.6*G17)</f>
        <v>215.11232534414225</v>
      </c>
      <c r="E47" s="50">
        <f>(A47*B4)/(2652.6*G18)</f>
        <v>248.55415743545851</v>
      </c>
      <c r="F47" s="50">
        <f>(A47*B4)/(2652.6*G19)</f>
        <v>281.69471176018629</v>
      </c>
      <c r="G47" s="51">
        <f>(A47*B4)/(2652.6*G20)</f>
        <v>316.90655073020952</v>
      </c>
      <c r="H47" s="7"/>
      <c r="I47" s="8"/>
      <c r="J47" s="13"/>
      <c r="K47" s="6"/>
      <c r="L47" s="6"/>
      <c r="M47" s="6"/>
      <c r="N47" s="6"/>
    </row>
    <row r="48" spans="1:14" x14ac:dyDescent="0.2">
      <c r="A48" s="47">
        <v>14800</v>
      </c>
      <c r="B48" s="50">
        <f>(A48*$B4)/(2652.6*G15)</f>
        <v>125.53993884139878</v>
      </c>
      <c r="C48" s="50">
        <f>(A48*$B4)/(2652.6*$G16)</f>
        <v>174.82870005804125</v>
      </c>
      <c r="D48" s="50">
        <f>(A48*B4)/(2652.6*G17)</f>
        <v>218.05906952693871</v>
      </c>
      <c r="E48" s="50">
        <f>(A48*B4)/(2652.6*G18)</f>
        <v>251.95900890717712</v>
      </c>
      <c r="F48" s="50">
        <f>(A48*B4)/(2652.6*G19)</f>
        <v>285.55354342813405</v>
      </c>
      <c r="G48" s="51">
        <f>(A48*B4)/(2652.6*G20)</f>
        <v>321.24773635665076</v>
      </c>
      <c r="H48" s="7"/>
      <c r="I48" s="8"/>
      <c r="J48" s="13"/>
      <c r="K48" s="6"/>
      <c r="L48" s="6"/>
      <c r="M48" s="6"/>
      <c r="N48" s="6"/>
    </row>
    <row r="49" spans="1:14" ht="13.5" thickBot="1" x14ac:dyDescent="0.25">
      <c r="A49" s="52">
        <v>15000</v>
      </c>
      <c r="B49" s="53">
        <f>(A49*$B4)/(2652.6*G15)</f>
        <v>127.23642450141769</v>
      </c>
      <c r="C49" s="53">
        <f>(A49*$B4)/(2652.6*$G16)</f>
        <v>177.1912500588256</v>
      </c>
      <c r="D49" s="53">
        <f>(A49*B4)/(2652.6*G17)</f>
        <v>221.00581370973521</v>
      </c>
      <c r="E49" s="53">
        <f>(A49*B4)/(2652.6*G18)</f>
        <v>255.36386037889574</v>
      </c>
      <c r="F49" s="53">
        <f>(A49*B4)/(2652.6*G19)</f>
        <v>289.4123750960818</v>
      </c>
      <c r="G49" s="54">
        <f>(A49*B4)/(2652.6*G20)</f>
        <v>325.58892198309195</v>
      </c>
      <c r="H49" s="7"/>
      <c r="I49" s="8"/>
      <c r="J49" s="13"/>
      <c r="K49" s="6"/>
      <c r="L49" s="6"/>
      <c r="M49" s="6"/>
      <c r="N49" s="6"/>
    </row>
    <row r="50" spans="1:14" x14ac:dyDescent="0.2">
      <c r="A50" s="6"/>
      <c r="B50" s="55"/>
      <c r="C50" s="55"/>
      <c r="D50" s="55"/>
      <c r="E50" s="55"/>
      <c r="F50" s="55"/>
      <c r="G50" s="55"/>
      <c r="H50" s="7"/>
      <c r="I50" s="8"/>
      <c r="J50" s="13"/>
      <c r="K50" s="6"/>
      <c r="L50" s="6"/>
      <c r="M50" s="6"/>
      <c r="N50" s="6"/>
    </row>
    <row r="51" spans="1:14" x14ac:dyDescent="0.2">
      <c r="A51" s="7"/>
      <c r="B51" s="55"/>
      <c r="C51" s="55"/>
      <c r="D51" s="55"/>
      <c r="E51" s="55"/>
      <c r="F51" s="55"/>
      <c r="G51" s="55"/>
      <c r="H51" s="7"/>
      <c r="I51" s="8"/>
      <c r="J51" s="13"/>
      <c r="K51" s="6"/>
      <c r="L51" s="6"/>
      <c r="M51" s="6"/>
      <c r="N51" s="6"/>
    </row>
    <row r="52" spans="1:14" x14ac:dyDescent="0.2">
      <c r="A52" s="7"/>
      <c r="B52" s="55"/>
      <c r="C52" s="55"/>
      <c r="D52" s="55"/>
      <c r="E52" s="55"/>
      <c r="F52" s="55"/>
      <c r="G52" s="55"/>
      <c r="H52" s="7"/>
      <c r="I52" s="7"/>
      <c r="J52" s="7"/>
      <c r="K52" s="6"/>
      <c r="L52" s="6"/>
      <c r="M52" s="6"/>
      <c r="N52" s="6"/>
    </row>
    <row r="53" spans="1:14" x14ac:dyDescent="0.2">
      <c r="A53" s="7"/>
      <c r="B53" s="55"/>
      <c r="C53" s="55"/>
      <c r="D53" s="55"/>
      <c r="E53" s="55"/>
      <c r="F53" s="55"/>
      <c r="G53" s="55"/>
      <c r="H53" s="7"/>
      <c r="I53" s="7"/>
      <c r="J53" s="7"/>
      <c r="K53" s="6"/>
      <c r="L53" s="6"/>
      <c r="M53" s="6"/>
      <c r="N53" s="6"/>
    </row>
    <row r="54" spans="1:14" x14ac:dyDescent="0.2">
      <c r="A54" s="2"/>
      <c r="B54" s="1"/>
      <c r="C54" s="1"/>
      <c r="D54" s="1"/>
      <c r="E54" s="1"/>
      <c r="F54" s="1"/>
      <c r="G54" s="1"/>
      <c r="H54" s="2"/>
      <c r="I54" s="2"/>
      <c r="J54" s="2"/>
    </row>
    <row r="55" spans="1:14" x14ac:dyDescent="0.2">
      <c r="A55" s="2"/>
      <c r="B55" s="1"/>
      <c r="C55" s="1"/>
      <c r="D55" s="1"/>
      <c r="E55" s="1"/>
      <c r="F55" s="1"/>
      <c r="G55" s="1"/>
      <c r="H55" s="2"/>
      <c r="I55" s="2"/>
      <c r="J55" s="2"/>
    </row>
    <row r="56" spans="1:14" x14ac:dyDescent="0.2">
      <c r="A56" s="2"/>
      <c r="B56" s="1"/>
      <c r="C56" s="1"/>
      <c r="D56" s="1"/>
      <c r="E56" s="1"/>
      <c r="F56" s="1"/>
      <c r="G56" s="1"/>
      <c r="H56" s="2"/>
      <c r="I56" s="2"/>
      <c r="J56" s="2"/>
    </row>
    <row r="57" spans="1:14" x14ac:dyDescent="0.2">
      <c r="A57" s="2"/>
      <c r="B57" s="1"/>
      <c r="C57" s="1"/>
      <c r="D57" s="1"/>
      <c r="E57" s="1"/>
      <c r="F57" s="1"/>
      <c r="G57" s="1"/>
      <c r="H57" s="2"/>
      <c r="I57" s="2"/>
      <c r="J57" s="2"/>
    </row>
    <row r="58" spans="1:14" x14ac:dyDescent="0.2">
      <c r="A58" s="2"/>
      <c r="B58" s="1"/>
      <c r="C58" s="1"/>
      <c r="D58" s="1"/>
      <c r="E58" s="1"/>
      <c r="F58" s="1"/>
      <c r="G58" s="1"/>
      <c r="H58" s="2"/>
      <c r="I58" s="2"/>
      <c r="J58" s="2"/>
    </row>
    <row r="59" spans="1:14" x14ac:dyDescent="0.2">
      <c r="A59" s="2"/>
      <c r="B59" s="1"/>
      <c r="C59" s="1"/>
      <c r="D59" s="1"/>
      <c r="E59" s="1"/>
      <c r="F59" s="1"/>
      <c r="G59" s="1"/>
      <c r="H59" s="2"/>
      <c r="I59" s="2"/>
      <c r="J59" s="2"/>
    </row>
    <row r="60" spans="1:14" x14ac:dyDescent="0.2">
      <c r="A60" s="2"/>
      <c r="B60" s="1"/>
      <c r="C60" s="1"/>
      <c r="D60" s="1"/>
      <c r="E60" s="1"/>
      <c r="F60" s="1"/>
      <c r="G60" s="1"/>
      <c r="H60" s="2"/>
      <c r="I60" s="2"/>
      <c r="J60" s="2"/>
    </row>
    <row r="61" spans="1:14" x14ac:dyDescent="0.2">
      <c r="A61" s="2"/>
    </row>
    <row r="62" spans="1:14" x14ac:dyDescent="0.2">
      <c r="A62" s="2"/>
      <c r="B62" s="2"/>
      <c r="C62" s="2"/>
      <c r="D62" s="2"/>
      <c r="E62" s="2"/>
      <c r="F62" s="2"/>
      <c r="G62" s="2"/>
      <c r="H62" s="2"/>
      <c r="I62" s="2"/>
      <c r="J62" s="2"/>
    </row>
    <row r="63" spans="1:14" x14ac:dyDescent="0.2">
      <c r="A63" s="2"/>
      <c r="B63" s="2"/>
      <c r="C63" s="2"/>
      <c r="D63" s="2"/>
      <c r="E63" s="2"/>
      <c r="F63" s="2"/>
      <c r="G63" s="2"/>
      <c r="H63" s="2"/>
      <c r="I63" s="2"/>
      <c r="J63" s="2"/>
    </row>
    <row r="64" spans="1:14" x14ac:dyDescent="0.2">
      <c r="A64" s="2"/>
      <c r="B64" s="2"/>
      <c r="C64" s="2"/>
      <c r="D64" s="2"/>
      <c r="E64" s="2"/>
      <c r="F64" s="2"/>
      <c r="G64" s="2"/>
      <c r="H64" s="2"/>
      <c r="I64" s="2"/>
      <c r="J64" s="2"/>
    </row>
    <row r="65" spans="1:10" x14ac:dyDescent="0.2">
      <c r="A65" s="2"/>
      <c r="B65" s="2"/>
      <c r="C65" s="2"/>
      <c r="D65" s="2"/>
      <c r="E65" s="2"/>
      <c r="F65" s="2"/>
      <c r="G65" s="2"/>
      <c r="H65" s="2"/>
      <c r="I65" s="2"/>
      <c r="J65" s="2"/>
    </row>
    <row r="66" spans="1:10" x14ac:dyDescent="0.2">
      <c r="A66" s="2"/>
      <c r="B66" s="2"/>
      <c r="C66" s="2"/>
      <c r="D66" s="4"/>
      <c r="E66" s="2"/>
      <c r="F66" s="2"/>
      <c r="G66" s="2"/>
      <c r="H66" s="2"/>
      <c r="I66" s="2"/>
      <c r="J66" s="2"/>
    </row>
    <row r="67" spans="1:10" x14ac:dyDescent="0.2">
      <c r="A67" s="2"/>
      <c r="B67" s="3"/>
      <c r="C67" s="2"/>
      <c r="D67" s="2"/>
      <c r="E67" s="2"/>
      <c r="F67" s="2"/>
      <c r="G67" s="2"/>
      <c r="H67" s="2"/>
      <c r="I67" s="4"/>
      <c r="J67" s="4"/>
    </row>
    <row r="68" spans="1:10" x14ac:dyDescent="0.2">
      <c r="A68" s="2"/>
      <c r="B68" s="4"/>
      <c r="C68" s="4"/>
      <c r="D68" s="4"/>
      <c r="E68" s="4"/>
      <c r="F68" s="4"/>
      <c r="G68" s="4"/>
      <c r="H68" s="2"/>
      <c r="I68" s="4"/>
      <c r="J68" s="4"/>
    </row>
    <row r="69" spans="1:10" x14ac:dyDescent="0.2">
      <c r="A69" s="2"/>
      <c r="B69" s="1"/>
      <c r="C69" s="1"/>
      <c r="D69" s="1"/>
      <c r="E69" s="1"/>
      <c r="F69" s="1"/>
      <c r="G69" s="1"/>
      <c r="H69" s="2"/>
      <c r="I69" s="4"/>
      <c r="J69" s="5"/>
    </row>
    <row r="70" spans="1:10" x14ac:dyDescent="0.2">
      <c r="A70" s="2"/>
      <c r="B70" s="1"/>
      <c r="C70" s="1"/>
      <c r="D70" s="1"/>
      <c r="E70" s="1"/>
      <c r="F70" s="1"/>
      <c r="G70" s="1"/>
      <c r="H70" s="2"/>
      <c r="I70" s="4"/>
      <c r="J70" s="5"/>
    </row>
    <row r="71" spans="1:10" x14ac:dyDescent="0.2">
      <c r="A71" s="2"/>
      <c r="B71" s="1"/>
      <c r="C71" s="1"/>
      <c r="D71" s="1"/>
      <c r="E71" s="1"/>
      <c r="F71" s="1"/>
      <c r="G71" s="1"/>
      <c r="H71" s="2"/>
      <c r="I71" s="4"/>
      <c r="J71" s="5"/>
    </row>
    <row r="72" spans="1:10" x14ac:dyDescent="0.2">
      <c r="A72" s="2"/>
      <c r="B72" s="1"/>
      <c r="C72" s="1"/>
      <c r="D72" s="1"/>
      <c r="E72" s="1"/>
      <c r="F72" s="1"/>
      <c r="G72" s="1"/>
      <c r="H72" s="2"/>
      <c r="I72" s="4"/>
      <c r="J72" s="5"/>
    </row>
    <row r="73" spans="1:10" x14ac:dyDescent="0.2">
      <c r="A73" s="2"/>
      <c r="B73" s="1"/>
      <c r="C73" s="1"/>
      <c r="D73" s="1"/>
      <c r="E73" s="1"/>
      <c r="F73" s="1"/>
      <c r="G73" s="1"/>
      <c r="H73" s="2"/>
      <c r="I73" s="4"/>
      <c r="J73" s="5"/>
    </row>
    <row r="74" spans="1:10" x14ac:dyDescent="0.2">
      <c r="A74" s="2"/>
      <c r="B74" s="1"/>
      <c r="C74" s="1"/>
      <c r="D74" s="1"/>
      <c r="E74" s="1"/>
      <c r="F74" s="1"/>
      <c r="G74" s="1"/>
      <c r="H74" s="2"/>
      <c r="I74" s="4"/>
      <c r="J74" s="5"/>
    </row>
    <row r="75" spans="1:10" x14ac:dyDescent="0.2">
      <c r="A75" s="2"/>
      <c r="B75" s="1"/>
      <c r="C75" s="1"/>
      <c r="D75" s="1"/>
      <c r="E75" s="1"/>
      <c r="F75" s="1"/>
      <c r="G75" s="1"/>
      <c r="H75" s="2"/>
      <c r="I75" s="2"/>
      <c r="J75" s="2"/>
    </row>
    <row r="76" spans="1:10" x14ac:dyDescent="0.2">
      <c r="A76" s="2"/>
      <c r="B76" s="1"/>
      <c r="C76" s="1"/>
      <c r="D76" s="1"/>
      <c r="E76" s="1"/>
      <c r="F76" s="1"/>
      <c r="G76" s="1"/>
      <c r="H76" s="2"/>
      <c r="I76" s="2"/>
      <c r="J76" s="2"/>
    </row>
    <row r="77" spans="1:10" x14ac:dyDescent="0.2">
      <c r="A77" s="2"/>
      <c r="B77" s="1"/>
      <c r="C77" s="1"/>
      <c r="D77" s="1"/>
      <c r="E77" s="1"/>
      <c r="F77" s="1"/>
      <c r="G77" s="1"/>
      <c r="H77" s="2"/>
      <c r="I77" s="2"/>
      <c r="J77" s="2"/>
    </row>
    <row r="78" spans="1:10" x14ac:dyDescent="0.2">
      <c r="A78" s="2"/>
      <c r="B78" s="1"/>
      <c r="C78" s="1"/>
      <c r="D78" s="1"/>
      <c r="E78" s="1"/>
      <c r="F78" s="1"/>
      <c r="G78" s="1"/>
      <c r="H78" s="2"/>
      <c r="I78" s="2"/>
      <c r="J78" s="2"/>
    </row>
    <row r="79" spans="1:10" x14ac:dyDescent="0.2">
      <c r="A79" s="2"/>
      <c r="B79" s="1"/>
      <c r="C79" s="1"/>
      <c r="D79" s="1"/>
      <c r="E79" s="1"/>
      <c r="F79" s="1"/>
      <c r="G79" s="1"/>
      <c r="H79" s="2"/>
      <c r="I79" s="2"/>
      <c r="J79" s="2"/>
    </row>
    <row r="80" spans="1:10" x14ac:dyDescent="0.2">
      <c r="A80" s="2"/>
      <c r="B80" s="1"/>
      <c r="C80" s="1"/>
      <c r="D80" s="1"/>
      <c r="E80" s="1"/>
      <c r="F80" s="1"/>
      <c r="G80" s="1"/>
      <c r="H80" s="2"/>
      <c r="I80" s="2"/>
      <c r="J80" s="2"/>
    </row>
    <row r="81" spans="1:10" x14ac:dyDescent="0.2">
      <c r="A81" s="2"/>
      <c r="B81" s="1"/>
      <c r="C81" s="1"/>
      <c r="D81" s="1"/>
      <c r="E81" s="1"/>
      <c r="F81" s="1"/>
      <c r="G81" s="1"/>
      <c r="H81" s="2"/>
      <c r="I81" s="2"/>
      <c r="J81" s="2"/>
    </row>
    <row r="82" spans="1:10" x14ac:dyDescent="0.2">
      <c r="A82" s="2"/>
      <c r="B82" s="1"/>
      <c r="C82" s="1"/>
      <c r="D82" s="1"/>
      <c r="E82" s="1"/>
      <c r="F82" s="1"/>
      <c r="G82" s="1"/>
      <c r="H82" s="2"/>
      <c r="I82" s="2"/>
      <c r="J82" s="2"/>
    </row>
    <row r="83" spans="1:10" x14ac:dyDescent="0.2">
      <c r="A83" s="2"/>
      <c r="B83" s="1"/>
      <c r="C83" s="1"/>
      <c r="D83" s="1"/>
      <c r="E83" s="1"/>
      <c r="F83" s="1"/>
      <c r="G83" s="1"/>
      <c r="H83" s="2"/>
      <c r="I83" s="2"/>
      <c r="J83" s="2"/>
    </row>
    <row r="84" spans="1:10" x14ac:dyDescent="0.2">
      <c r="A84" s="2"/>
      <c r="B84" s="2"/>
      <c r="C84" s="2"/>
      <c r="D84" s="2"/>
      <c r="E84" s="2"/>
      <c r="F84" s="2"/>
      <c r="G84" s="2"/>
      <c r="H84" s="2"/>
      <c r="I84" s="2"/>
      <c r="J84" s="2"/>
    </row>
    <row r="85" spans="1:10" x14ac:dyDescent="0.2">
      <c r="A85" s="2"/>
      <c r="B85" s="2"/>
      <c r="C85" s="2"/>
      <c r="D85" s="2"/>
      <c r="E85" s="2"/>
      <c r="F85" s="2"/>
      <c r="G85" s="2"/>
      <c r="H85" s="2"/>
      <c r="I85" s="2"/>
      <c r="J85" s="2"/>
    </row>
    <row r="86" spans="1:10" x14ac:dyDescent="0.2">
      <c r="A86" s="2"/>
      <c r="B86" s="2"/>
      <c r="C86" s="2"/>
      <c r="D86" s="2"/>
      <c r="E86" s="2"/>
      <c r="F86" s="2"/>
      <c r="G86" s="2"/>
      <c r="H86" s="2"/>
      <c r="I86" s="2"/>
      <c r="J86" s="2"/>
    </row>
    <row r="87" spans="1:10" x14ac:dyDescent="0.2">
      <c r="A87" s="2"/>
    </row>
    <row r="88" spans="1:10" x14ac:dyDescent="0.2">
      <c r="A88" s="2"/>
    </row>
    <row r="89" spans="1:10" x14ac:dyDescent="0.2">
      <c r="A89" s="2"/>
      <c r="B89" s="2"/>
      <c r="C89" s="2"/>
      <c r="D89" s="2"/>
      <c r="E89" s="2"/>
      <c r="F89" s="2"/>
      <c r="G89" s="2"/>
      <c r="H89" s="2"/>
      <c r="I89" s="2"/>
      <c r="J89" s="2"/>
    </row>
    <row r="90" spans="1:10" x14ac:dyDescent="0.2">
      <c r="A90" s="2"/>
      <c r="B90" s="3"/>
      <c r="C90" s="2"/>
      <c r="D90" s="2"/>
      <c r="E90" s="2"/>
      <c r="F90" s="2"/>
      <c r="G90" s="2"/>
      <c r="H90" s="2"/>
      <c r="I90" s="4"/>
      <c r="J90" s="4"/>
    </row>
    <row r="91" spans="1:10" x14ac:dyDescent="0.2">
      <c r="A91" s="2"/>
      <c r="B91" s="4"/>
      <c r="C91" s="4"/>
      <c r="D91" s="4"/>
      <c r="E91" s="4"/>
      <c r="F91" s="4"/>
      <c r="G91" s="4"/>
      <c r="H91" s="2"/>
      <c r="I91" s="4"/>
      <c r="J91" s="4"/>
    </row>
    <row r="92" spans="1:10" x14ac:dyDescent="0.2">
      <c r="A92" s="2"/>
      <c r="B92" s="1"/>
      <c r="C92" s="1"/>
      <c r="D92" s="1"/>
      <c r="E92" s="1"/>
      <c r="F92" s="1"/>
      <c r="G92" s="1"/>
      <c r="H92" s="2"/>
      <c r="I92" s="4"/>
      <c r="J92" s="5"/>
    </row>
    <row r="93" spans="1:10" x14ac:dyDescent="0.2">
      <c r="A93" s="2"/>
      <c r="B93" s="1"/>
      <c r="C93" s="1"/>
      <c r="D93" s="1"/>
      <c r="E93" s="1"/>
      <c r="F93" s="1"/>
      <c r="G93" s="1"/>
      <c r="H93" s="2"/>
      <c r="I93" s="4"/>
      <c r="J93" s="5"/>
    </row>
    <row r="94" spans="1:10" x14ac:dyDescent="0.2">
      <c r="A94" s="2"/>
      <c r="B94" s="1"/>
      <c r="C94" s="1"/>
      <c r="D94" s="1"/>
      <c r="E94" s="1"/>
      <c r="F94" s="1"/>
      <c r="G94" s="1"/>
      <c r="H94" s="2"/>
      <c r="I94" s="4"/>
      <c r="J94" s="5"/>
    </row>
    <row r="95" spans="1:10" x14ac:dyDescent="0.2">
      <c r="A95" s="2"/>
      <c r="B95" s="1"/>
      <c r="C95" s="1"/>
      <c r="D95" s="1"/>
      <c r="E95" s="1"/>
      <c r="F95" s="1"/>
      <c r="G95" s="1"/>
      <c r="H95" s="2"/>
      <c r="I95" s="4"/>
      <c r="J95" s="5"/>
    </row>
    <row r="96" spans="1:10" x14ac:dyDescent="0.2">
      <c r="A96" s="2"/>
      <c r="B96" s="1"/>
      <c r="C96" s="1"/>
      <c r="D96" s="1"/>
      <c r="E96" s="1"/>
      <c r="F96" s="1"/>
      <c r="G96" s="1"/>
      <c r="H96" s="2"/>
      <c r="I96" s="4"/>
      <c r="J96" s="5"/>
    </row>
    <row r="97" spans="1:10" x14ac:dyDescent="0.2">
      <c r="A97" s="2"/>
      <c r="B97" s="1"/>
      <c r="C97" s="1"/>
      <c r="D97" s="1"/>
      <c r="E97" s="1"/>
      <c r="F97" s="1"/>
      <c r="G97" s="1"/>
      <c r="H97" s="2"/>
      <c r="I97" s="4"/>
      <c r="J97" s="5"/>
    </row>
    <row r="98" spans="1:10" x14ac:dyDescent="0.2">
      <c r="A98" s="2"/>
      <c r="B98" s="1"/>
      <c r="C98" s="1"/>
      <c r="D98" s="1"/>
      <c r="E98" s="1"/>
      <c r="F98" s="1"/>
      <c r="G98" s="1"/>
      <c r="H98" s="2"/>
      <c r="I98" s="2"/>
      <c r="J98" s="2"/>
    </row>
    <row r="99" spans="1:10" x14ac:dyDescent="0.2">
      <c r="A99" s="2"/>
      <c r="B99" s="1"/>
      <c r="C99" s="1"/>
      <c r="D99" s="1"/>
      <c r="E99" s="1"/>
      <c r="F99" s="1"/>
      <c r="G99" s="1"/>
      <c r="H99" s="2"/>
      <c r="I99" s="2"/>
      <c r="J99" s="2"/>
    </row>
    <row r="100" spans="1:10" x14ac:dyDescent="0.2">
      <c r="A100" s="2"/>
      <c r="B100" s="1"/>
      <c r="C100" s="1"/>
      <c r="D100" s="1"/>
      <c r="E100" s="1"/>
      <c r="F100" s="1"/>
      <c r="G100" s="1"/>
      <c r="H100" s="2"/>
      <c r="I100" s="2"/>
      <c r="J100" s="2"/>
    </row>
    <row r="101" spans="1:10" x14ac:dyDescent="0.2">
      <c r="A101" s="2"/>
      <c r="B101" s="1"/>
      <c r="C101" s="1"/>
      <c r="D101" s="1"/>
      <c r="E101" s="1"/>
      <c r="F101" s="1"/>
      <c r="G101" s="1"/>
      <c r="H101" s="2"/>
      <c r="I101" s="2"/>
      <c r="J101" s="2"/>
    </row>
    <row r="102" spans="1:10" x14ac:dyDescent="0.2">
      <c r="A102" s="2"/>
      <c r="B102" s="1"/>
      <c r="C102" s="1"/>
      <c r="D102" s="1"/>
      <c r="E102" s="1"/>
      <c r="F102" s="1"/>
      <c r="G102" s="1"/>
      <c r="H102" s="2"/>
      <c r="I102" s="2"/>
      <c r="J102" s="2"/>
    </row>
    <row r="103" spans="1:10" x14ac:dyDescent="0.2">
      <c r="A103" s="2"/>
      <c r="B103" s="1"/>
      <c r="C103" s="1"/>
      <c r="D103" s="1"/>
      <c r="E103" s="1"/>
      <c r="F103" s="1"/>
      <c r="G103" s="1"/>
      <c r="H103" s="2"/>
      <c r="I103" s="2"/>
      <c r="J103" s="2"/>
    </row>
    <row r="104" spans="1:10" x14ac:dyDescent="0.2">
      <c r="A104" s="2"/>
      <c r="B104" s="1"/>
      <c r="C104" s="1"/>
      <c r="D104" s="1"/>
      <c r="E104" s="1"/>
      <c r="F104" s="1"/>
      <c r="G104" s="1"/>
      <c r="H104" s="2"/>
      <c r="I104" s="2"/>
      <c r="J104" s="2"/>
    </row>
    <row r="105" spans="1:10" x14ac:dyDescent="0.2">
      <c r="A105" s="2"/>
      <c r="B105" s="1"/>
      <c r="C105" s="1"/>
      <c r="D105" s="1"/>
      <c r="E105" s="1"/>
      <c r="F105" s="1"/>
      <c r="G105" s="1"/>
      <c r="H105" s="2"/>
      <c r="I105" s="2"/>
      <c r="J105" s="2"/>
    </row>
    <row r="106" spans="1:10" x14ac:dyDescent="0.2">
      <c r="A106" s="2"/>
      <c r="B106" s="1"/>
      <c r="C106" s="1"/>
      <c r="D106" s="1"/>
      <c r="E106" s="1"/>
      <c r="F106" s="1"/>
      <c r="G106" s="1"/>
      <c r="H106" s="2"/>
      <c r="I106" s="2"/>
      <c r="J106" s="2"/>
    </row>
    <row r="107" spans="1:10" x14ac:dyDescent="0.2">
      <c r="A107" s="2"/>
    </row>
    <row r="108" spans="1:10" x14ac:dyDescent="0.2">
      <c r="A108" s="2"/>
    </row>
    <row r="109" spans="1:10" x14ac:dyDescent="0.2">
      <c r="A109" s="2"/>
    </row>
    <row r="110" spans="1:10" x14ac:dyDescent="0.2">
      <c r="A110" s="2"/>
    </row>
    <row r="111" spans="1:10" x14ac:dyDescent="0.2">
      <c r="A111" s="2"/>
    </row>
    <row r="112" spans="1:10"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sheetData>
  <sheetProtection password="E5E1" sheet="1" objects="1" scenarios="1" selectLockedCells="1"/>
  <phoneticPr fontId="0" type="noConversion"/>
  <pageMargins left="0.75" right="0.75" top="1" bottom="1" header="0" footer="0"/>
  <pageSetup paperSize="9" scale="85" orientation="landscape" horizontalDpi="4294967294" verticalDpi="525" r:id="rId1"/>
  <headerFooter alignWithMargins="0"/>
  <rowBreaks count="2" manualBreakCount="2">
    <brk id="41" max="10" man="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Cálculo de relaciones finales</vt:lpstr>
    </vt:vector>
  </TitlesOfParts>
  <Company>Kingoose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Goose</dc:creator>
  <cp:lastModifiedBy>Gustavo Alvaro</cp:lastModifiedBy>
  <cp:lastPrinted>2011-06-28T14:10:42Z</cp:lastPrinted>
  <dcterms:created xsi:type="dcterms:W3CDTF">2003-05-06T12:33:12Z</dcterms:created>
  <dcterms:modified xsi:type="dcterms:W3CDTF">2018-03-23T08:09:26Z</dcterms:modified>
</cp:coreProperties>
</file>